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Leggimi" sheetId="1" state="visible" r:id="rId3"/>
    <sheet name="Scadenzario" sheetId="2" state="visible" r:id="rId4"/>
    <sheet name="Riepilogo" sheetId="3" state="visible" r:id="rId5"/>
  </sheets>
  <definedNames>
    <definedName function="false" hidden="false" localSheetId="1" name="_xlnm.Print_Titles" vbProcedure="false">Scadenzario!$5:$5</definedName>
    <definedName function="false" hidden="true" localSheetId="1" name="_xlnm._FilterDatabase" vbProcedure="false">Scadenzario!$A$5:$K$505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Si aggiorna da sola. Scrivi una data a mano per vedere la situazione a un altro giorno.</t>
        </r>
      </text>
    </comment>
    <comment ref="K6" authorId="0">
      <text>
        <r>
          <rPr>
            <sz val="10"/>
            <rFont val="Arial"/>
            <family val="2"/>
          </rPr>
          <t xml:space="preserve">Le righe di esempio hanno date calcolate da oggi: cancellale o scrivici sopra.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Somma dei saldi dei conti correnti di oggi. Il valore scritto è un esempio.</t>
        </r>
      </text>
    </comment>
  </commentList>
</comments>
</file>

<file path=xl/sharedStrings.xml><?xml version="1.0" encoding="utf-8"?>
<sst xmlns="http://schemas.openxmlformats.org/spreadsheetml/2006/main" count="69" uniqueCount="62">
  <si>
    <t xml:space="preserve">Scadenzario di incassi e pagamenti</t>
  </si>
  <si>
    <t xml:space="preserve">Modello gratuito di Contifex · contifex.com</t>
  </si>
  <si>
    <t xml:space="preserve">Come si usa</t>
  </si>
  <si>
    <t xml:space="preserve">1. Nel foglio «Scadenzario» scrivi una riga per ogni fattura da incassare o da pagare: tipo, cliente o fornitore, numero, date e importo IVA compresa.</t>
  </si>
  <si>
    <t xml:space="preserve">2. Quando i soldi arrivano o partono, scrivi la data in «Pagata il». Lo stato e i giorni di ritardo si aggiornano da soli.</t>
  </si>
  <si>
    <t xml:space="preserve">3. Nel foglio «Riepilogo» scrivi il saldo in banca di oggi: vedi incassi, pagamenti e saldo previsto mese per mese, per dodici mesi.</t>
  </si>
  <si>
    <t xml:space="preserve">4. Le righe di esempio servono solo a mostrare il formato: cancellale, o scrivici sopra.</t>
  </si>
  <si>
    <t xml:space="preserve">Le celle da compilare</t>
  </si>
  <si>
    <t xml:space="preserve">Sono quelle con lo sfondo giallo chiaro. Le altre colonne hanno formule: non serve toccarle.</t>
  </si>
  <si>
    <t xml:space="preserve">La data di oggi (cella B3 dello Scadenzario) si aggiorna da sola. Puoi scriverci una data a mano per vedere la situazione a un altro giorno.</t>
  </si>
  <si>
    <t xml:space="preserve">Consigli</t>
  </si>
  <si>
    <t xml:space="preserve">Metti anche F24, stipendi, affitto e rate come «Pagamento», con la loro scadenza: così il saldo previsto è più vicino al vero.</t>
  </si>
  <si>
    <t xml:space="preserve">Per una fattura in più rate, scrivi una riga per rata, con lo stesso numero di documento.</t>
  </si>
  <si>
    <t xml:space="preserve">Il foglio ha spazio per 500 righe. Per filtrare per cliente, stato o mese usa le frecce dei filtri nell'intestazione.</t>
  </si>
  <si>
    <t xml:space="preserve">Quello che un foglio Excel non fa</t>
  </si>
  <si>
    <t xml:space="preserve">Non legge la banca: le date di pagamento vanno scritte a mano, e uno scadenzario non aggiornato fa sembrare scadute fatture già pagate.</t>
  </si>
  <si>
    <t xml:space="preserve">Usa le scadenze, non le abitudini dei clienti: se un cliente paga sempre trenta giorni dopo, il saldo previsto è più ottimista del vero.</t>
  </si>
  <si>
    <t xml:space="preserve">Contifex fa lo stesso lavoro partendo dalle fatture elettroniche e dai movimenti della banca, e calcola quando ogni cliente paga di solito.</t>
  </si>
  <si>
    <t xml:space="preserve">Il modello è fornito così com'è, senza garanzie: controlla sempre le cifre prima di decidere.</t>
  </si>
  <si>
    <t xml:space="preserve">Oggi</t>
  </si>
  <si>
    <t xml:space="preserve">Celle gialle: da compilare. Le altre colonne si calcolano da sole.</t>
  </si>
  <si>
    <t xml:space="preserve">Tipo</t>
  </si>
  <si>
    <t xml:space="preserve">Cliente o fornitore</t>
  </si>
  <si>
    <t xml:space="preserve">N. documento</t>
  </si>
  <si>
    <t xml:space="preserve">Data documento</t>
  </si>
  <si>
    <t xml:space="preserve">Scadenza</t>
  </si>
  <si>
    <t xml:space="preserve">Importo IVA compresa</t>
  </si>
  <si>
    <t xml:space="preserve">Pagata il</t>
  </si>
  <si>
    <t xml:space="preserve">Stato</t>
  </si>
  <si>
    <t xml:space="preserve">Giorni di ritardo</t>
  </si>
  <si>
    <t xml:space="preserve">Mese di scadenza</t>
  </si>
  <si>
    <t xml:space="preserve">Note</t>
  </si>
  <si>
    <t xml:space="preserve">Incasso</t>
  </si>
  <si>
    <t xml:space="preserve">Rossi Impianti srl</t>
  </si>
  <si>
    <t xml:space="preserve">55/2026</t>
  </si>
  <si>
    <t xml:space="preserve">60 giorni data fattura</t>
  </si>
  <si>
    <t xml:space="preserve">Verdi Costruzioni srl</t>
  </si>
  <si>
    <t xml:space="preserve">52/2026</t>
  </si>
  <si>
    <t xml:space="preserve">Sollecitare</t>
  </si>
  <si>
    <t xml:space="preserve">Gialli Logistica spa</t>
  </si>
  <si>
    <t xml:space="preserve">48/2026</t>
  </si>
  <si>
    <t xml:space="preserve">Pagamento</t>
  </si>
  <si>
    <t xml:space="preserve">Fornitore Bianchi srl</t>
  </si>
  <si>
    <t xml:space="preserve">F-1187</t>
  </si>
  <si>
    <t xml:space="preserve">F24 IVA del mese</t>
  </si>
  <si>
    <t xml:space="preserve">Liquidazione IVA</t>
  </si>
  <si>
    <t xml:space="preserve">Affitto magazzino</t>
  </si>
  <si>
    <t xml:space="preserve">Ricorrente</t>
  </si>
  <si>
    <t xml:space="preserve">Riepilogo dei prossimi dodici mesi</t>
  </si>
  <si>
    <t xml:space="preserve">Saldo in banca oggi</t>
  </si>
  <si>
    <t xml:space="preserve">Ancora aperto</t>
  </si>
  <si>
    <t xml:space="preserve">Da incassare in tutto</t>
  </si>
  <si>
    <t xml:space="preserve">di cui scaduto</t>
  </si>
  <si>
    <t xml:space="preserve">Da pagare in tutto</t>
  </si>
  <si>
    <t xml:space="preserve">Mese per mese</t>
  </si>
  <si>
    <t xml:space="preserve">Mese</t>
  </si>
  <si>
    <t xml:space="preserve">Incassi previsti</t>
  </si>
  <si>
    <t xml:space="preserve">Pagamenti previsti</t>
  </si>
  <si>
    <t xml:space="preserve">Saldo del mese</t>
  </si>
  <si>
    <t xml:space="preserve">Saldo in banca previsto</t>
  </si>
  <si>
    <t xml:space="preserve">Scaduti, se incassati e pagati subito</t>
  </si>
  <si>
    <t xml:space="preserve">Il saldo previsto usa le scadenze scritte nello Scadenzario e considera solo le righe non ancora pagate. In rosso i mesi in cui il saldo andrebbe sotto zero.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</si>
</sst>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;\-#,##0.00&quot; €&quot;;\-"/>
    <numFmt numFmtId="167" formatCode="mmm\ yyyy"/>
    <numFmt numFmtId="168" formatCode="mmmm\ 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328"/>
      <name val="Arial"/>
      <family val="0"/>
      <charset val="1"/>
    </font>
    <font>
      <sz val="10"/>
      <color rgb="FF5F6368"/>
      <name val="Arial"/>
      <family val="0"/>
      <charset val="1"/>
    </font>
    <font>
      <b val="true"/>
      <sz val="12"/>
      <color rgb="FF1F2328"/>
      <name val="Arial"/>
      <family val="0"/>
      <charset val="1"/>
    </font>
    <font>
      <sz val="10"/>
      <color rgb="FF1F2328"/>
      <name val="Arial"/>
      <family val="0"/>
      <charset val="1"/>
    </font>
    <font>
      <sz val="9"/>
      <color rgb="FF5F6368"/>
      <name val="Arial"/>
      <family val="0"/>
      <charset val="1"/>
    </font>
    <font>
      <b val="true"/>
      <sz val="14"/>
      <color rgb="FF1F2328"/>
      <name val="Arial"/>
      <family val="0"/>
      <charset val="1"/>
    </font>
    <font>
      <b val="true"/>
      <sz val="10"/>
      <color rgb="FF1F2328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4E0"/>
      </patternFill>
    </fill>
    <fill>
      <patternFill patternType="solid">
        <fgColor rgb="FFEEF0FF"/>
        <bgColor rgb="FFFDECE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AA0A6"/>
      </bottom>
      <diagonal/>
    </border>
    <border diagonalUp="false" diagonalDown="false">
      <left/>
      <right/>
      <top/>
      <bottom style="thin">
        <color rgb="FFD0D4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2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EEF0FF"/>
          <bgColor rgb="FF000000"/>
        </patternFill>
      </fill>
    </dxf>
    <dxf>
      <fill>
        <patternFill patternType="solid">
          <fgColor rgb="FFFDECEA"/>
          <bgColor rgb="FF000000"/>
        </patternFill>
      </fill>
    </dxf>
    <dxf>
      <fill>
        <patternFill patternType="solid">
          <fgColor rgb="FFFFF4E0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F2328"/>
          <bgColor rgb="FF000000"/>
        </patternFill>
      </fill>
    </dxf>
    <dxf>
      <fill>
        <patternFill patternType="solid">
          <fgColor rgb="FF80868B"/>
          <bgColor rgb="FF000000"/>
        </patternFill>
      </fill>
    </dxf>
    <dxf>
      <fill>
        <patternFill patternType="solid">
          <fgColor rgb="FFB3261E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charset val="1"/>
        <family val="0"/>
        <color rgb="FFB3261E"/>
      </font>
      <fill>
        <patternFill>
          <bgColor rgb="FFFDECEA"/>
        </patternFill>
      </fill>
    </dxf>
    <dxf>
      <fill>
        <patternFill>
          <bgColor rgb="FFFFF4E0"/>
        </patternFill>
      </fill>
    </dxf>
    <dxf>
      <font>
        <name val="Arial"/>
        <charset val="1"/>
        <family val="0"/>
        <color rgb="FF80868B"/>
      </font>
    </dxf>
    <dxf>
      <font>
        <name val="Arial"/>
        <charset val="1"/>
        <family val="0"/>
        <b val="1"/>
        <color rgb="FFB3261E"/>
      </font>
      <fill>
        <patternFill>
          <bgColor rgb="FFFDECEA"/>
        </patternFill>
      </fill>
    </dxf>
  </dxfs>
  <colors>
    <indexedColors>
      <rgbColor rgb="FF000000"/>
      <rgbColor rgb="FFFFF4E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68B"/>
      <rgbColor rgb="FF9999FF"/>
      <rgbColor rgb="FF993366"/>
      <rgbColor rgb="FFFFF8DC"/>
      <rgbColor rgb="FFEEF0FF"/>
      <rgbColor rgb="FF660066"/>
      <rgbColor rgb="FFFF8080"/>
      <rgbColor rgb="FF0066CC"/>
      <rgbColor rgb="FFD0D4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368"/>
      <rgbColor rgb="FF9AA0A6"/>
      <rgbColor rgb="FF003366"/>
      <rgbColor rgb="FF339966"/>
      <rgbColor rgb="FF003300"/>
      <rgbColor rgb="FF333300"/>
      <rgbColor rgb="FFB3261E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5" t="s">
        <v>3</v>
      </c>
    </row>
    <row r="7" customFormat="false" ht="23.85" hidden="false" customHeight="false" outlineLevel="0" collapsed="false">
      <c r="B7" s="5" t="s">
        <v>4</v>
      </c>
    </row>
    <row r="8" customFormat="false" ht="23.8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5" t="s">
        <v>8</v>
      </c>
    </row>
    <row r="13" customFormat="false" ht="23.8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23.85" hidden="false" customHeight="false" outlineLevel="0" collapsed="false">
      <c r="B16" s="5" t="s">
        <v>11</v>
      </c>
    </row>
    <row r="17" customFormat="false" ht="1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23.85" hidden="false" customHeight="false" outlineLevel="0" collapsed="false">
      <c r="B21" s="5" t="s">
        <v>15</v>
      </c>
    </row>
    <row r="22" customFormat="false" ht="23.85" hidden="false" customHeight="false" outlineLevel="0" collapsed="false">
      <c r="B22" s="5" t="s">
        <v>16</v>
      </c>
    </row>
    <row r="23" customFormat="false" ht="23.85" hidden="false" customHeight="false" outlineLevel="0" collapsed="false">
      <c r="B23" s="5" t="s">
        <v>17</v>
      </c>
    </row>
    <row r="25" customFormat="false" ht="15" hidden="false" customHeight="false" outlineLevel="0" collapsed="false">
      <c r="B25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7" t="s">
        <v>0</v>
      </c>
    </row>
    <row r="3" customFormat="false" ht="15" hidden="false" customHeight="false" outlineLevel="0" collapsed="false">
      <c r="A3" s="8" t="s">
        <v>19</v>
      </c>
      <c r="B3" s="9" t="n">
        <f aca="true">TODAY()</f>
        <v>46323</v>
      </c>
      <c r="D3" s="10" t="s">
        <v>20</v>
      </c>
    </row>
    <row r="5" customFormat="false" ht="30" hidden="false" customHeight="true" outlineLevel="0" collapsed="false">
      <c r="A5" s="11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</row>
    <row r="6" customFormat="false" ht="15" hidden="false" customHeight="false" outlineLevel="0" collapsed="false">
      <c r="A6" s="12" t="s">
        <v>32</v>
      </c>
      <c r="B6" s="12" t="s">
        <v>33</v>
      </c>
      <c r="C6" s="12" t="s">
        <v>34</v>
      </c>
      <c r="D6" s="13" t="n">
        <f aca="false">$B$3-36</f>
        <v>46287</v>
      </c>
      <c r="E6" s="13" t="n">
        <f aca="false">$B$3+24</f>
        <v>46347</v>
      </c>
      <c r="F6" s="14" t="n">
        <v>3480</v>
      </c>
      <c r="G6" s="13"/>
      <c r="H6" s="15" t="str">
        <f aca="false">IF(OR(A6="",E6=""),"",IF(G6&lt;&gt;"",IF(A6="Incasso","Incassata","Pagata"),IF(E6&lt;$B$3,"Scaduta",IF(E6-$B$3&lt;=7,"In scadenza",IF(A6="Incasso","Da incassare","Da pagare")))))</f>
        <v>Da incassare</v>
      </c>
      <c r="I6" s="15" t="n">
        <f aca="false">IF(OR(A6="",E6=""),"",IF(G6&lt;&gt;"",MAX(0,G6-E6),MAX(0,$B$3-E6)))</f>
        <v>0</v>
      </c>
      <c r="J6" s="16" t="n">
        <f aca="false">IF(E6="","",DATE(YEAR(E6),MONTH(E6),1))</f>
        <v>46327</v>
      </c>
      <c r="K6" s="12" t="s">
        <v>35</v>
      </c>
    </row>
    <row r="7" customFormat="false" ht="15" hidden="false" customHeight="false" outlineLevel="0" collapsed="false">
      <c r="A7" s="12" t="s">
        <v>32</v>
      </c>
      <c r="B7" s="12" t="s">
        <v>36</v>
      </c>
      <c r="C7" s="12" t="s">
        <v>37</v>
      </c>
      <c r="D7" s="13" t="n">
        <f aca="false">$B$3-51</f>
        <v>46272</v>
      </c>
      <c r="E7" s="13" t="n">
        <f aca="false">$B$3-9</f>
        <v>46314</v>
      </c>
      <c r="F7" s="14" t="n">
        <v>6200</v>
      </c>
      <c r="G7" s="13"/>
      <c r="H7" s="15" t="str">
        <f aca="false">IF(OR(A7="",E7=""),"",IF(G7&lt;&gt;"",IF(A7="Incasso","Incassata","Pagata"),IF(E7&lt;$B$3,"Scaduta",IF(E7-$B$3&lt;=7,"In scadenza",IF(A7="Incasso","Da incassare","Da pagare")))))</f>
        <v>Scaduta</v>
      </c>
      <c r="I7" s="15" t="n">
        <f aca="false">IF(OR(A7="",E7=""),"",IF(G7&lt;&gt;"",MAX(0,G7-E7),MAX(0,$B$3-E7)))</f>
        <v>9</v>
      </c>
      <c r="J7" s="16" t="n">
        <f aca="false">IF(E7="","",DATE(YEAR(E7),MONTH(E7),1))</f>
        <v>46296</v>
      </c>
      <c r="K7" s="12" t="s">
        <v>38</v>
      </c>
    </row>
    <row r="8" customFormat="false" ht="15" hidden="false" customHeight="false" outlineLevel="0" collapsed="false">
      <c r="A8" s="12" t="s">
        <v>32</v>
      </c>
      <c r="B8" s="12" t="s">
        <v>39</v>
      </c>
      <c r="C8" s="12" t="s">
        <v>40</v>
      </c>
      <c r="D8" s="13" t="n">
        <f aca="false">$B$3-75</f>
        <v>46248</v>
      </c>
      <c r="E8" s="13" t="n">
        <f aca="false">$B$3-15</f>
        <v>46308</v>
      </c>
      <c r="F8" s="14" t="n">
        <v>12400</v>
      </c>
      <c r="G8" s="13" t="n">
        <f aca="false">$B$3-2</f>
        <v>46321</v>
      </c>
      <c r="H8" s="15" t="str">
        <f aca="false">IF(OR(A8="",E8=""),"",IF(G8&lt;&gt;"",IF(A8="Incasso","Incassata","Pagata"),IF(E8&lt;$B$3,"Scaduta",IF(E8-$B$3&lt;=7,"In scadenza",IF(A8="Incasso","Da incassare","Da pagare")))))</f>
        <v>Incassata</v>
      </c>
      <c r="I8" s="15" t="n">
        <f aca="false">IF(OR(A8="",E8=""),"",IF(G8&lt;&gt;"",MAX(0,G8-E8),MAX(0,$B$3-E8)))</f>
        <v>13</v>
      </c>
      <c r="J8" s="16" t="n">
        <f aca="false">IF(E8="","",DATE(YEAR(E8),MONTH(E8),1))</f>
        <v>46296</v>
      </c>
      <c r="K8" s="12"/>
    </row>
    <row r="9" customFormat="false" ht="15" hidden="false" customHeight="false" outlineLevel="0" collapsed="false">
      <c r="A9" s="12" t="s">
        <v>41</v>
      </c>
      <c r="B9" s="12" t="s">
        <v>42</v>
      </c>
      <c r="C9" s="12" t="s">
        <v>43</v>
      </c>
      <c r="D9" s="13" t="n">
        <f aca="false">$B$3-20</f>
        <v>46303</v>
      </c>
      <c r="E9" s="13" t="n">
        <f aca="false">$B$3+10</f>
        <v>46333</v>
      </c>
      <c r="F9" s="14" t="n">
        <v>2135</v>
      </c>
      <c r="G9" s="13"/>
      <c r="H9" s="15" t="str">
        <f aca="false">IF(OR(A9="",E9=""),"",IF(G9&lt;&gt;"",IF(A9="Incasso","Incassata","Pagata"),IF(E9&lt;$B$3,"Scaduta",IF(E9-$B$3&lt;=7,"In scadenza",IF(A9="Incasso","Da incassare","Da pagare")))))</f>
        <v>Da pagare</v>
      </c>
      <c r="I9" s="15" t="n">
        <f aca="false">IF(OR(A9="",E9=""),"",IF(G9&lt;&gt;"",MAX(0,G9-E9),MAX(0,$B$3-E9)))</f>
        <v>0</v>
      </c>
      <c r="J9" s="16" t="n">
        <f aca="false">IF(E9="","",DATE(YEAR(E9),MONTH(E9),1))</f>
        <v>46327</v>
      </c>
      <c r="K9" s="12"/>
    </row>
    <row r="10" customFormat="false" ht="15" hidden="false" customHeight="false" outlineLevel="0" collapsed="false">
      <c r="A10" s="12" t="s">
        <v>41</v>
      </c>
      <c r="B10" s="12" t="s">
        <v>44</v>
      </c>
      <c r="C10" s="12"/>
      <c r="D10" s="13" t="n">
        <f aca="false">$B$3</f>
        <v>46323</v>
      </c>
      <c r="E10" s="13" t="n">
        <f aca="false">$B$3+16</f>
        <v>46339</v>
      </c>
      <c r="F10" s="14" t="n">
        <v>4870</v>
      </c>
      <c r="G10" s="13"/>
      <c r="H10" s="15" t="str">
        <f aca="false">IF(OR(A10="",E10=""),"",IF(G10&lt;&gt;"",IF(A10="Incasso","Incassata","Pagata"),IF(E10&lt;$B$3,"Scaduta",IF(E10-$B$3&lt;=7,"In scadenza",IF(A10="Incasso","Da incassare","Da pagare")))))</f>
        <v>Da pagare</v>
      </c>
      <c r="I10" s="15" t="n">
        <f aca="false">IF(OR(A10="",E10=""),"",IF(G10&lt;&gt;"",MAX(0,G10-E10),MAX(0,$B$3-E10)))</f>
        <v>0</v>
      </c>
      <c r="J10" s="16" t="n">
        <f aca="false">IF(E10="","",DATE(YEAR(E10),MONTH(E10),1))</f>
        <v>46327</v>
      </c>
      <c r="K10" s="12" t="s">
        <v>45</v>
      </c>
    </row>
    <row r="11" customFormat="false" ht="15" hidden="false" customHeight="false" outlineLevel="0" collapsed="false">
      <c r="A11" s="12" t="s">
        <v>41</v>
      </c>
      <c r="B11" s="12" t="s">
        <v>46</v>
      </c>
      <c r="C11" s="12"/>
      <c r="D11" s="13" t="n">
        <f aca="false">$B$3</f>
        <v>46323</v>
      </c>
      <c r="E11" s="13" t="n">
        <f aca="false">$B$3+3</f>
        <v>46326</v>
      </c>
      <c r="F11" s="14" t="n">
        <v>1800</v>
      </c>
      <c r="G11" s="13"/>
      <c r="H11" s="15" t="str">
        <f aca="false">IF(OR(A11="",E11=""),"",IF(G11&lt;&gt;"",IF(A11="Incasso","Incassata","Pagata"),IF(E11&lt;$B$3,"Scaduta",IF(E11-$B$3&lt;=7,"In scadenza",IF(A11="Incasso","Da incassare","Da pagare")))))</f>
        <v>In scadenza</v>
      </c>
      <c r="I11" s="15" t="n">
        <f aca="false">IF(OR(A11="",E11=""),"",IF(G11&lt;&gt;"",MAX(0,G11-E11),MAX(0,$B$3-E11)))</f>
        <v>0</v>
      </c>
      <c r="J11" s="16" t="n">
        <f aca="false">IF(E11="","",DATE(YEAR(E11),MONTH(E11),1))</f>
        <v>46296</v>
      </c>
      <c r="K11" s="12" t="s">
        <v>47</v>
      </c>
    </row>
    <row r="12" customFormat="false" ht="15" hidden="false" customHeight="false" outlineLevel="0" collapsed="false">
      <c r="A12" s="12"/>
      <c r="B12" s="12"/>
      <c r="C12" s="12"/>
      <c r="D12" s="13"/>
      <c r="E12" s="13"/>
      <c r="F12" s="14"/>
      <c r="G12" s="13"/>
      <c r="H12" s="15" t="str">
        <f aca="false">IF(OR(A12="",E12=""),"",IF(G12&lt;&gt;"",IF(A12="Incasso","Incassata","Pagata"),IF(E12&lt;$B$3,"Scaduta",IF(E12-$B$3&lt;=7,"In scadenza",IF(A12="Incasso","Da incassare","Da pagare")))))</f>
        <v/>
      </c>
      <c r="I12" s="15" t="str">
        <f aca="false">IF(OR(A12="",E12=""),"",IF(G12&lt;&gt;"",MAX(0,G12-E12),MAX(0,$B$3-E12)))</f>
        <v/>
      </c>
      <c r="J12" s="16" t="str">
        <f aca="false">IF(E12="","",DATE(YEAR(E12),MONTH(E12),1))</f>
        <v/>
      </c>
      <c r="K12" s="12"/>
    </row>
    <row r="13" customFormat="false" ht="15" hidden="false" customHeight="false" outlineLevel="0" collapsed="false">
      <c r="A13" s="12"/>
      <c r="B13" s="12"/>
      <c r="C13" s="12"/>
      <c r="D13" s="13"/>
      <c r="E13" s="13"/>
      <c r="F13" s="14"/>
      <c r="G13" s="13"/>
      <c r="H13" s="15" t="str">
        <f aca="false">IF(OR(A13="",E13=""),"",IF(G13&lt;&gt;"",IF(A13="Incasso","Incassata","Pagata"),IF(E13&lt;$B$3,"Scaduta",IF(E13-$B$3&lt;=7,"In scadenza",IF(A13="Incasso","Da incassare","Da pagare")))))</f>
        <v/>
      </c>
      <c r="I13" s="15" t="str">
        <f aca="false">IF(OR(A13="",E13=""),"",IF(G13&lt;&gt;"",MAX(0,G13-E13),MAX(0,$B$3-E13)))</f>
        <v/>
      </c>
      <c r="J13" s="16" t="str">
        <f aca="false">IF(E13="","",DATE(YEAR(E13),MONTH(E13),1))</f>
        <v/>
      </c>
      <c r="K13" s="12"/>
    </row>
    <row r="14" customFormat="false" ht="15" hidden="false" customHeight="false" outlineLevel="0" collapsed="false">
      <c r="A14" s="12"/>
      <c r="B14" s="12"/>
      <c r="C14" s="12"/>
      <c r="D14" s="13"/>
      <c r="E14" s="13"/>
      <c r="F14" s="14"/>
      <c r="G14" s="13"/>
      <c r="H14" s="15" t="str">
        <f aca="false">IF(OR(A14="",E14=""),"",IF(G14&lt;&gt;"",IF(A14="Incasso","Incassata","Pagata"),IF(E14&lt;$B$3,"Scaduta",IF(E14-$B$3&lt;=7,"In scadenza",IF(A14="Incasso","Da incassare","Da pagare")))))</f>
        <v/>
      </c>
      <c r="I14" s="15" t="str">
        <f aca="false">IF(OR(A14="",E14=""),"",IF(G14&lt;&gt;"",MAX(0,G14-E14),MAX(0,$B$3-E14)))</f>
        <v/>
      </c>
      <c r="J14" s="16" t="str">
        <f aca="false">IF(E14="","",DATE(YEAR(E14),MONTH(E14),1))</f>
        <v/>
      </c>
      <c r="K14" s="12"/>
    </row>
    <row r="15" customFormat="false" ht="15" hidden="false" customHeight="false" outlineLevel="0" collapsed="false">
      <c r="A15" s="12"/>
      <c r="B15" s="12"/>
      <c r="C15" s="12"/>
      <c r="D15" s="13"/>
      <c r="E15" s="13"/>
      <c r="F15" s="14"/>
      <c r="G15" s="13"/>
      <c r="H15" s="15" t="str">
        <f aca="false">IF(OR(A15="",E15=""),"",IF(G15&lt;&gt;"",IF(A15="Incasso","Incassata","Pagata"),IF(E15&lt;$B$3,"Scaduta",IF(E15-$B$3&lt;=7,"In scadenza",IF(A15="Incasso","Da incassare","Da pagare")))))</f>
        <v/>
      </c>
      <c r="I15" s="15" t="str">
        <f aca="false">IF(OR(A15="",E15=""),"",IF(G15&lt;&gt;"",MAX(0,G15-E15),MAX(0,$B$3-E15)))</f>
        <v/>
      </c>
      <c r="J15" s="16" t="str">
        <f aca="false">IF(E15="","",DATE(YEAR(E15),MONTH(E15),1))</f>
        <v/>
      </c>
      <c r="K15" s="12"/>
    </row>
    <row r="16" customFormat="false" ht="15" hidden="false" customHeight="false" outlineLevel="0" collapsed="false">
      <c r="A16" s="12"/>
      <c r="B16" s="12"/>
      <c r="C16" s="12"/>
      <c r="D16" s="13"/>
      <c r="E16" s="13"/>
      <c r="F16" s="14"/>
      <c r="G16" s="13"/>
      <c r="H16" s="15" t="str">
        <f aca="false">IF(OR(A16="",E16=""),"",IF(G16&lt;&gt;"",IF(A16="Incasso","Incassata","Pagata"),IF(E16&lt;$B$3,"Scaduta",IF(E16-$B$3&lt;=7,"In scadenza",IF(A16="Incasso","Da incassare","Da pagare")))))</f>
        <v/>
      </c>
      <c r="I16" s="15" t="str">
        <f aca="false">IF(OR(A16="",E16=""),"",IF(G16&lt;&gt;"",MAX(0,G16-E16),MAX(0,$B$3-E16)))</f>
        <v/>
      </c>
      <c r="J16" s="16" t="str">
        <f aca="false">IF(E16="","",DATE(YEAR(E16),MONTH(E16),1))</f>
        <v/>
      </c>
      <c r="K16" s="12"/>
    </row>
    <row r="17" customFormat="false" ht="15" hidden="false" customHeight="false" outlineLevel="0" collapsed="false">
      <c r="A17" s="12"/>
      <c r="B17" s="12"/>
      <c r="C17" s="12"/>
      <c r="D17" s="13"/>
      <c r="E17" s="13"/>
      <c r="F17" s="14"/>
      <c r="G17" s="13"/>
      <c r="H17" s="15" t="str">
        <f aca="false">IF(OR(A17="",E17=""),"",IF(G17&lt;&gt;"",IF(A17="Incasso","Incassata","Pagata"),IF(E17&lt;$B$3,"Scaduta",IF(E17-$B$3&lt;=7,"In scadenza",IF(A17="Incasso","Da incassare","Da pagare")))))</f>
        <v/>
      </c>
      <c r="I17" s="15" t="str">
        <f aca="false">IF(OR(A17="",E17=""),"",IF(G17&lt;&gt;"",MAX(0,G17-E17),MAX(0,$B$3-E17)))</f>
        <v/>
      </c>
      <c r="J17" s="16" t="str">
        <f aca="false">IF(E17="","",DATE(YEAR(E17),MONTH(E17),1))</f>
        <v/>
      </c>
      <c r="K17" s="12"/>
    </row>
    <row r="18" customFormat="false" ht="15" hidden="false" customHeight="false" outlineLevel="0" collapsed="false">
      <c r="A18" s="12"/>
      <c r="B18" s="12"/>
      <c r="C18" s="12"/>
      <c r="D18" s="13"/>
      <c r="E18" s="13"/>
      <c r="F18" s="14"/>
      <c r="G18" s="13"/>
      <c r="H18" s="15" t="str">
        <f aca="false">IF(OR(A18="",E18=""),"",IF(G18&lt;&gt;"",IF(A18="Incasso","Incassata","Pagata"),IF(E18&lt;$B$3,"Scaduta",IF(E18-$B$3&lt;=7,"In scadenza",IF(A18="Incasso","Da incassare","Da pagare")))))</f>
        <v/>
      </c>
      <c r="I18" s="15" t="str">
        <f aca="false">IF(OR(A18="",E18=""),"",IF(G18&lt;&gt;"",MAX(0,G18-E18),MAX(0,$B$3-E18)))</f>
        <v/>
      </c>
      <c r="J18" s="16" t="str">
        <f aca="false">IF(E18="","",DATE(YEAR(E18),MONTH(E18),1))</f>
        <v/>
      </c>
      <c r="K18" s="12"/>
    </row>
    <row r="19" customFormat="false" ht="15" hidden="false" customHeight="false" outlineLevel="0" collapsed="false">
      <c r="A19" s="12"/>
      <c r="B19" s="12"/>
      <c r="C19" s="12"/>
      <c r="D19" s="13"/>
      <c r="E19" s="13"/>
      <c r="F19" s="14"/>
      <c r="G19" s="13"/>
      <c r="H19" s="15" t="str">
        <f aca="false">IF(OR(A19="",E19=""),"",IF(G19&lt;&gt;"",IF(A19="Incasso","Incassata","Pagata"),IF(E19&lt;$B$3,"Scaduta",IF(E19-$B$3&lt;=7,"In scadenza",IF(A19="Incasso","Da incassare","Da pagare")))))</f>
        <v/>
      </c>
      <c r="I19" s="15" t="str">
        <f aca="false">IF(OR(A19="",E19=""),"",IF(G19&lt;&gt;"",MAX(0,G19-E19),MAX(0,$B$3-E19)))</f>
        <v/>
      </c>
      <c r="J19" s="16" t="str">
        <f aca="false">IF(E19="","",DATE(YEAR(E19),MONTH(E19),1))</f>
        <v/>
      </c>
      <c r="K19" s="12"/>
    </row>
    <row r="20" customFormat="false" ht="15" hidden="false" customHeight="false" outlineLevel="0" collapsed="false">
      <c r="A20" s="12"/>
      <c r="B20" s="12"/>
      <c r="C20" s="12"/>
      <c r="D20" s="13"/>
      <c r="E20" s="13"/>
      <c r="F20" s="14"/>
      <c r="G20" s="13"/>
      <c r="H20" s="15" t="str">
        <f aca="false">IF(OR(A20="",E20=""),"",IF(G20&lt;&gt;"",IF(A20="Incasso","Incassata","Pagata"),IF(E20&lt;$B$3,"Scaduta",IF(E20-$B$3&lt;=7,"In scadenza",IF(A20="Incasso","Da incassare","Da pagare")))))</f>
        <v/>
      </c>
      <c r="I20" s="15" t="str">
        <f aca="false">IF(OR(A20="",E20=""),"",IF(G20&lt;&gt;"",MAX(0,G20-E20),MAX(0,$B$3-E20)))</f>
        <v/>
      </c>
      <c r="J20" s="16" t="str">
        <f aca="false">IF(E20="","",DATE(YEAR(E20),MONTH(E20),1))</f>
        <v/>
      </c>
      <c r="K20" s="12"/>
    </row>
    <row r="21" customFormat="false" ht="15" hidden="false" customHeight="false" outlineLevel="0" collapsed="false">
      <c r="A21" s="12"/>
      <c r="B21" s="12"/>
      <c r="C21" s="12"/>
      <c r="D21" s="13"/>
      <c r="E21" s="13"/>
      <c r="F21" s="14"/>
      <c r="G21" s="13"/>
      <c r="H21" s="15" t="str">
        <f aca="false">IF(OR(A21="",E21=""),"",IF(G21&lt;&gt;"",IF(A21="Incasso","Incassata","Pagata"),IF(E21&lt;$B$3,"Scaduta",IF(E21-$B$3&lt;=7,"In scadenza",IF(A21="Incasso","Da incassare","Da pagare")))))</f>
        <v/>
      </c>
      <c r="I21" s="15" t="str">
        <f aca="false">IF(OR(A21="",E21=""),"",IF(G21&lt;&gt;"",MAX(0,G21-E21),MAX(0,$B$3-E21)))</f>
        <v/>
      </c>
      <c r="J21" s="16" t="str">
        <f aca="false">IF(E21="","",DATE(YEAR(E21),MONTH(E21),1))</f>
        <v/>
      </c>
      <c r="K21" s="12"/>
    </row>
    <row r="22" customFormat="false" ht="15" hidden="false" customHeight="false" outlineLevel="0" collapsed="false">
      <c r="A22" s="12"/>
      <c r="B22" s="12"/>
      <c r="C22" s="12"/>
      <c r="D22" s="13"/>
      <c r="E22" s="13"/>
      <c r="F22" s="14"/>
      <c r="G22" s="13"/>
      <c r="H22" s="15" t="str">
        <f aca="false">IF(OR(A22="",E22=""),"",IF(G22&lt;&gt;"",IF(A22="Incasso","Incassata","Pagata"),IF(E22&lt;$B$3,"Scaduta",IF(E22-$B$3&lt;=7,"In scadenza",IF(A22="Incasso","Da incassare","Da pagare")))))</f>
        <v/>
      </c>
      <c r="I22" s="15" t="str">
        <f aca="false">IF(OR(A22="",E22=""),"",IF(G22&lt;&gt;"",MAX(0,G22-E22),MAX(0,$B$3-E22)))</f>
        <v/>
      </c>
      <c r="J22" s="16" t="str">
        <f aca="false">IF(E22="","",DATE(YEAR(E22),MONTH(E22),1))</f>
        <v/>
      </c>
      <c r="K22" s="12"/>
    </row>
    <row r="23" customFormat="false" ht="15" hidden="false" customHeight="false" outlineLevel="0" collapsed="false">
      <c r="A23" s="12"/>
      <c r="B23" s="12"/>
      <c r="C23" s="12"/>
      <c r="D23" s="13"/>
      <c r="E23" s="13"/>
      <c r="F23" s="14"/>
      <c r="G23" s="13"/>
      <c r="H23" s="15" t="str">
        <f aca="false">IF(OR(A23="",E23=""),"",IF(G23&lt;&gt;"",IF(A23="Incasso","Incassata","Pagata"),IF(E23&lt;$B$3,"Scaduta",IF(E23-$B$3&lt;=7,"In scadenza",IF(A23="Incasso","Da incassare","Da pagare")))))</f>
        <v/>
      </c>
      <c r="I23" s="15" t="str">
        <f aca="false">IF(OR(A23="",E23=""),"",IF(G23&lt;&gt;"",MAX(0,G23-E23),MAX(0,$B$3-E23)))</f>
        <v/>
      </c>
      <c r="J23" s="16" t="str">
        <f aca="false">IF(E23="","",DATE(YEAR(E23),MONTH(E23),1))</f>
        <v/>
      </c>
      <c r="K23" s="12"/>
    </row>
    <row r="24" customFormat="false" ht="15" hidden="false" customHeight="false" outlineLevel="0" collapsed="false">
      <c r="A24" s="12"/>
      <c r="B24" s="12"/>
      <c r="C24" s="12"/>
      <c r="D24" s="13"/>
      <c r="E24" s="13"/>
      <c r="F24" s="14"/>
      <c r="G24" s="13"/>
      <c r="H24" s="15" t="str">
        <f aca="false">IF(OR(A24="",E24=""),"",IF(G24&lt;&gt;"",IF(A24="Incasso","Incassata","Pagata"),IF(E24&lt;$B$3,"Scaduta",IF(E24-$B$3&lt;=7,"In scadenza",IF(A24="Incasso","Da incassare","Da pagare")))))</f>
        <v/>
      </c>
      <c r="I24" s="15" t="str">
        <f aca="false">IF(OR(A24="",E24=""),"",IF(G24&lt;&gt;"",MAX(0,G24-E24),MAX(0,$B$3-E24)))</f>
        <v/>
      </c>
      <c r="J24" s="16" t="str">
        <f aca="false">IF(E24="","",DATE(YEAR(E24),MONTH(E24),1))</f>
        <v/>
      </c>
      <c r="K24" s="12"/>
    </row>
    <row r="25" customFormat="false" ht="15" hidden="false" customHeight="false" outlineLevel="0" collapsed="false">
      <c r="A25" s="12"/>
      <c r="B25" s="12"/>
      <c r="C25" s="12"/>
      <c r="D25" s="13"/>
      <c r="E25" s="13"/>
      <c r="F25" s="14"/>
      <c r="G25" s="13"/>
      <c r="H25" s="15" t="str">
        <f aca="false">IF(OR(A25="",E25=""),"",IF(G25&lt;&gt;"",IF(A25="Incasso","Incassata","Pagata"),IF(E25&lt;$B$3,"Scaduta",IF(E25-$B$3&lt;=7,"In scadenza",IF(A25="Incasso","Da incassare","Da pagare")))))</f>
        <v/>
      </c>
      <c r="I25" s="15" t="str">
        <f aca="false">IF(OR(A25="",E25=""),"",IF(G25&lt;&gt;"",MAX(0,G25-E25),MAX(0,$B$3-E25)))</f>
        <v/>
      </c>
      <c r="J25" s="16" t="str">
        <f aca="false">IF(E25="","",DATE(YEAR(E25),MONTH(E25),1))</f>
        <v/>
      </c>
      <c r="K25" s="12"/>
    </row>
    <row r="26" customFormat="false" ht="15" hidden="false" customHeight="false" outlineLevel="0" collapsed="false">
      <c r="A26" s="12"/>
      <c r="B26" s="12"/>
      <c r="C26" s="12"/>
      <c r="D26" s="13"/>
      <c r="E26" s="13"/>
      <c r="F26" s="14"/>
      <c r="G26" s="13"/>
      <c r="H26" s="15" t="str">
        <f aca="false">IF(OR(A26="",E26=""),"",IF(G26&lt;&gt;"",IF(A26="Incasso","Incassata","Pagata"),IF(E26&lt;$B$3,"Scaduta",IF(E26-$B$3&lt;=7,"In scadenza",IF(A26="Incasso","Da incassare","Da pagare")))))</f>
        <v/>
      </c>
      <c r="I26" s="15" t="str">
        <f aca="false">IF(OR(A26="",E26=""),"",IF(G26&lt;&gt;"",MAX(0,G26-E26),MAX(0,$B$3-E26)))</f>
        <v/>
      </c>
      <c r="J26" s="16" t="str">
        <f aca="false">IF(E26="","",DATE(YEAR(E26),MONTH(E26),1))</f>
        <v/>
      </c>
      <c r="K26" s="12"/>
    </row>
    <row r="27" customFormat="false" ht="15" hidden="false" customHeight="false" outlineLevel="0" collapsed="false">
      <c r="A27" s="12"/>
      <c r="B27" s="12"/>
      <c r="C27" s="12"/>
      <c r="D27" s="13"/>
      <c r="E27" s="13"/>
      <c r="F27" s="14"/>
      <c r="G27" s="13"/>
      <c r="H27" s="15" t="str">
        <f aca="false">IF(OR(A27="",E27=""),"",IF(G27&lt;&gt;"",IF(A27="Incasso","Incassata","Pagata"),IF(E27&lt;$B$3,"Scaduta",IF(E27-$B$3&lt;=7,"In scadenza",IF(A27="Incasso","Da incassare","Da pagare")))))</f>
        <v/>
      </c>
      <c r="I27" s="15" t="str">
        <f aca="false">IF(OR(A27="",E27=""),"",IF(G27&lt;&gt;"",MAX(0,G27-E27),MAX(0,$B$3-E27)))</f>
        <v/>
      </c>
      <c r="J27" s="16" t="str">
        <f aca="false">IF(E27="","",DATE(YEAR(E27),MONTH(E27),1))</f>
        <v/>
      </c>
      <c r="K27" s="12"/>
    </row>
    <row r="28" customFormat="false" ht="15" hidden="false" customHeight="false" outlineLevel="0" collapsed="false">
      <c r="A28" s="12"/>
      <c r="B28" s="12"/>
      <c r="C28" s="12"/>
      <c r="D28" s="13"/>
      <c r="E28" s="13"/>
      <c r="F28" s="14"/>
      <c r="G28" s="13"/>
      <c r="H28" s="15" t="str">
        <f aca="false">IF(OR(A28="",E28=""),"",IF(G28&lt;&gt;"",IF(A28="Incasso","Incassata","Pagata"),IF(E28&lt;$B$3,"Scaduta",IF(E28-$B$3&lt;=7,"In scadenza",IF(A28="Incasso","Da incassare","Da pagare")))))</f>
        <v/>
      </c>
      <c r="I28" s="15" t="str">
        <f aca="false">IF(OR(A28="",E28=""),"",IF(G28&lt;&gt;"",MAX(0,G28-E28),MAX(0,$B$3-E28)))</f>
        <v/>
      </c>
      <c r="J28" s="16" t="str">
        <f aca="false">IF(E28="","",DATE(YEAR(E28),MONTH(E28),1))</f>
        <v/>
      </c>
      <c r="K28" s="12"/>
    </row>
    <row r="29" customFormat="false" ht="15" hidden="false" customHeight="false" outlineLevel="0" collapsed="false">
      <c r="A29" s="12"/>
      <c r="B29" s="12"/>
      <c r="C29" s="12"/>
      <c r="D29" s="13"/>
      <c r="E29" s="13"/>
      <c r="F29" s="14"/>
      <c r="G29" s="13"/>
      <c r="H29" s="15" t="str">
        <f aca="false">IF(OR(A29="",E29=""),"",IF(G29&lt;&gt;"",IF(A29="Incasso","Incassata","Pagata"),IF(E29&lt;$B$3,"Scaduta",IF(E29-$B$3&lt;=7,"In scadenza",IF(A29="Incasso","Da incassare","Da pagare")))))</f>
        <v/>
      </c>
      <c r="I29" s="15" t="str">
        <f aca="false">IF(OR(A29="",E29=""),"",IF(G29&lt;&gt;"",MAX(0,G29-E29),MAX(0,$B$3-E29)))</f>
        <v/>
      </c>
      <c r="J29" s="16" t="str">
        <f aca="false">IF(E29="","",DATE(YEAR(E29),MONTH(E29),1))</f>
        <v/>
      </c>
      <c r="K29" s="12"/>
    </row>
    <row r="30" customFormat="false" ht="15" hidden="false" customHeight="false" outlineLevel="0" collapsed="false">
      <c r="A30" s="12"/>
      <c r="B30" s="12"/>
      <c r="C30" s="12"/>
      <c r="D30" s="13"/>
      <c r="E30" s="13"/>
      <c r="F30" s="14"/>
      <c r="G30" s="13"/>
      <c r="H30" s="15" t="str">
        <f aca="false">IF(OR(A30="",E30=""),"",IF(G30&lt;&gt;"",IF(A30="Incasso","Incassata","Pagata"),IF(E30&lt;$B$3,"Scaduta",IF(E30-$B$3&lt;=7,"In scadenza",IF(A30="Incasso","Da incassare","Da pagare")))))</f>
        <v/>
      </c>
      <c r="I30" s="15" t="str">
        <f aca="false">IF(OR(A30="",E30=""),"",IF(G30&lt;&gt;"",MAX(0,G30-E30),MAX(0,$B$3-E30)))</f>
        <v/>
      </c>
      <c r="J30" s="16" t="str">
        <f aca="false">IF(E30="","",DATE(YEAR(E30),MONTH(E30),1))</f>
        <v/>
      </c>
      <c r="K30" s="12"/>
    </row>
    <row r="31" customFormat="false" ht="15" hidden="false" customHeight="false" outlineLevel="0" collapsed="false">
      <c r="A31" s="12"/>
      <c r="B31" s="12"/>
      <c r="C31" s="12"/>
      <c r="D31" s="13"/>
      <c r="E31" s="13"/>
      <c r="F31" s="14"/>
      <c r="G31" s="13"/>
      <c r="H31" s="15" t="str">
        <f aca="false">IF(OR(A31="",E31=""),"",IF(G31&lt;&gt;"",IF(A31="Incasso","Incassata","Pagata"),IF(E31&lt;$B$3,"Scaduta",IF(E31-$B$3&lt;=7,"In scadenza",IF(A31="Incasso","Da incassare","Da pagare")))))</f>
        <v/>
      </c>
      <c r="I31" s="15" t="str">
        <f aca="false">IF(OR(A31="",E31=""),"",IF(G31&lt;&gt;"",MAX(0,G31-E31),MAX(0,$B$3-E31)))</f>
        <v/>
      </c>
      <c r="J31" s="16" t="str">
        <f aca="false">IF(E31="","",DATE(YEAR(E31),MONTH(E31),1))</f>
        <v/>
      </c>
      <c r="K31" s="12"/>
    </row>
    <row r="32" customFormat="false" ht="15" hidden="false" customHeight="false" outlineLevel="0" collapsed="false">
      <c r="A32" s="12"/>
      <c r="B32" s="12"/>
      <c r="C32" s="12"/>
      <c r="D32" s="13"/>
      <c r="E32" s="13"/>
      <c r="F32" s="14"/>
      <c r="G32" s="13"/>
      <c r="H32" s="15" t="str">
        <f aca="false">IF(OR(A32="",E32=""),"",IF(G32&lt;&gt;"",IF(A32="Incasso","Incassata","Pagata"),IF(E32&lt;$B$3,"Scaduta",IF(E32-$B$3&lt;=7,"In scadenza",IF(A32="Incasso","Da incassare","Da pagare")))))</f>
        <v/>
      </c>
      <c r="I32" s="15" t="str">
        <f aca="false">IF(OR(A32="",E32=""),"",IF(G32&lt;&gt;"",MAX(0,G32-E32),MAX(0,$B$3-E32)))</f>
        <v/>
      </c>
      <c r="J32" s="16" t="str">
        <f aca="false">IF(E32="","",DATE(YEAR(E32),MONTH(E32),1))</f>
        <v/>
      </c>
      <c r="K32" s="12"/>
    </row>
    <row r="33" customFormat="false" ht="15" hidden="false" customHeight="false" outlineLevel="0" collapsed="false">
      <c r="A33" s="12"/>
      <c r="B33" s="12"/>
      <c r="C33" s="12"/>
      <c r="D33" s="13"/>
      <c r="E33" s="13"/>
      <c r="F33" s="14"/>
      <c r="G33" s="13"/>
      <c r="H33" s="15" t="str">
        <f aca="false">IF(OR(A33="",E33=""),"",IF(G33&lt;&gt;"",IF(A33="Incasso","Incassata","Pagata"),IF(E33&lt;$B$3,"Scaduta",IF(E33-$B$3&lt;=7,"In scadenza",IF(A33="Incasso","Da incassare","Da pagare")))))</f>
        <v/>
      </c>
      <c r="I33" s="15" t="str">
        <f aca="false">IF(OR(A33="",E33=""),"",IF(G33&lt;&gt;"",MAX(0,G33-E33),MAX(0,$B$3-E33)))</f>
        <v/>
      </c>
      <c r="J33" s="16" t="str">
        <f aca="false">IF(E33="","",DATE(YEAR(E33),MONTH(E33),1))</f>
        <v/>
      </c>
      <c r="K33" s="12"/>
    </row>
    <row r="34" customFormat="false" ht="15" hidden="false" customHeight="false" outlineLevel="0" collapsed="false">
      <c r="A34" s="12"/>
      <c r="B34" s="12"/>
      <c r="C34" s="12"/>
      <c r="D34" s="13"/>
      <c r="E34" s="13"/>
      <c r="F34" s="14"/>
      <c r="G34" s="13"/>
      <c r="H34" s="15" t="str">
        <f aca="false">IF(OR(A34="",E34=""),"",IF(G34&lt;&gt;"",IF(A34="Incasso","Incassata","Pagata"),IF(E34&lt;$B$3,"Scaduta",IF(E34-$B$3&lt;=7,"In scadenza",IF(A34="Incasso","Da incassare","Da pagare")))))</f>
        <v/>
      </c>
      <c r="I34" s="15" t="str">
        <f aca="false">IF(OR(A34="",E34=""),"",IF(G34&lt;&gt;"",MAX(0,G34-E34),MAX(0,$B$3-E34)))</f>
        <v/>
      </c>
      <c r="J34" s="16" t="str">
        <f aca="false">IF(E34="","",DATE(YEAR(E34),MONTH(E34),1))</f>
        <v/>
      </c>
      <c r="K34" s="12"/>
    </row>
    <row r="35" customFormat="false" ht="15" hidden="false" customHeight="false" outlineLevel="0" collapsed="false">
      <c r="A35" s="12"/>
      <c r="B35" s="12"/>
      <c r="C35" s="12"/>
      <c r="D35" s="13"/>
      <c r="E35" s="13"/>
      <c r="F35" s="14"/>
      <c r="G35" s="13"/>
      <c r="H35" s="15" t="str">
        <f aca="false">IF(OR(A35="",E35=""),"",IF(G35&lt;&gt;"",IF(A35="Incasso","Incassata","Pagata"),IF(E35&lt;$B$3,"Scaduta",IF(E35-$B$3&lt;=7,"In scadenza",IF(A35="Incasso","Da incassare","Da pagare")))))</f>
        <v/>
      </c>
      <c r="I35" s="15" t="str">
        <f aca="false">IF(OR(A35="",E35=""),"",IF(G35&lt;&gt;"",MAX(0,G35-E35),MAX(0,$B$3-E35)))</f>
        <v/>
      </c>
      <c r="J35" s="16" t="str">
        <f aca="false">IF(E35="","",DATE(YEAR(E35),MONTH(E35),1))</f>
        <v/>
      </c>
      <c r="K35" s="12"/>
    </row>
    <row r="36" customFormat="false" ht="15" hidden="false" customHeight="false" outlineLevel="0" collapsed="false">
      <c r="A36" s="12"/>
      <c r="B36" s="12"/>
      <c r="C36" s="12"/>
      <c r="D36" s="13"/>
      <c r="E36" s="13"/>
      <c r="F36" s="14"/>
      <c r="G36" s="13"/>
      <c r="H36" s="15" t="str">
        <f aca="false">IF(OR(A36="",E36=""),"",IF(G36&lt;&gt;"",IF(A36="Incasso","Incassata","Pagata"),IF(E36&lt;$B$3,"Scaduta",IF(E36-$B$3&lt;=7,"In scadenza",IF(A36="Incasso","Da incassare","Da pagare")))))</f>
        <v/>
      </c>
      <c r="I36" s="15" t="str">
        <f aca="false">IF(OR(A36="",E36=""),"",IF(G36&lt;&gt;"",MAX(0,G36-E36),MAX(0,$B$3-E36)))</f>
        <v/>
      </c>
      <c r="J36" s="16" t="str">
        <f aca="false">IF(E36="","",DATE(YEAR(E36),MONTH(E36),1))</f>
        <v/>
      </c>
      <c r="K36" s="12"/>
    </row>
    <row r="37" customFormat="false" ht="15" hidden="false" customHeight="false" outlineLevel="0" collapsed="false">
      <c r="A37" s="12"/>
      <c r="B37" s="12"/>
      <c r="C37" s="12"/>
      <c r="D37" s="13"/>
      <c r="E37" s="13"/>
      <c r="F37" s="14"/>
      <c r="G37" s="13"/>
      <c r="H37" s="15" t="str">
        <f aca="false">IF(OR(A37="",E37=""),"",IF(G37&lt;&gt;"",IF(A37="Incasso","Incassata","Pagata"),IF(E37&lt;$B$3,"Scaduta",IF(E37-$B$3&lt;=7,"In scadenza",IF(A37="Incasso","Da incassare","Da pagare")))))</f>
        <v/>
      </c>
      <c r="I37" s="15" t="str">
        <f aca="false">IF(OR(A37="",E37=""),"",IF(G37&lt;&gt;"",MAX(0,G37-E37),MAX(0,$B$3-E37)))</f>
        <v/>
      </c>
      <c r="J37" s="16" t="str">
        <f aca="false">IF(E37="","",DATE(YEAR(E37),MONTH(E37),1))</f>
        <v/>
      </c>
      <c r="K37" s="12"/>
    </row>
    <row r="38" customFormat="false" ht="15" hidden="false" customHeight="false" outlineLevel="0" collapsed="false">
      <c r="A38" s="12"/>
      <c r="B38" s="12"/>
      <c r="C38" s="12"/>
      <c r="D38" s="13"/>
      <c r="E38" s="13"/>
      <c r="F38" s="14"/>
      <c r="G38" s="13"/>
      <c r="H38" s="15" t="str">
        <f aca="false">IF(OR(A38="",E38=""),"",IF(G38&lt;&gt;"",IF(A38="Incasso","Incassata","Pagata"),IF(E38&lt;$B$3,"Scaduta",IF(E38-$B$3&lt;=7,"In scadenza",IF(A38="Incasso","Da incassare","Da pagare")))))</f>
        <v/>
      </c>
      <c r="I38" s="15" t="str">
        <f aca="false">IF(OR(A38="",E38=""),"",IF(G38&lt;&gt;"",MAX(0,G38-E38),MAX(0,$B$3-E38)))</f>
        <v/>
      </c>
      <c r="J38" s="16" t="str">
        <f aca="false">IF(E38="","",DATE(YEAR(E38),MONTH(E38),1))</f>
        <v/>
      </c>
      <c r="K38" s="12"/>
    </row>
    <row r="39" customFormat="false" ht="15" hidden="false" customHeight="false" outlineLevel="0" collapsed="false">
      <c r="A39" s="12"/>
      <c r="B39" s="12"/>
      <c r="C39" s="12"/>
      <c r="D39" s="13"/>
      <c r="E39" s="13"/>
      <c r="F39" s="14"/>
      <c r="G39" s="13"/>
      <c r="H39" s="15" t="str">
        <f aca="false">IF(OR(A39="",E39=""),"",IF(G39&lt;&gt;"",IF(A39="Incasso","Incassata","Pagata"),IF(E39&lt;$B$3,"Scaduta",IF(E39-$B$3&lt;=7,"In scadenza",IF(A39="Incasso","Da incassare","Da pagare")))))</f>
        <v/>
      </c>
      <c r="I39" s="15" t="str">
        <f aca="false">IF(OR(A39="",E39=""),"",IF(G39&lt;&gt;"",MAX(0,G39-E39),MAX(0,$B$3-E39)))</f>
        <v/>
      </c>
      <c r="J39" s="16" t="str">
        <f aca="false">IF(E39="","",DATE(YEAR(E39),MONTH(E39),1))</f>
        <v/>
      </c>
      <c r="K39" s="12"/>
    </row>
    <row r="40" customFormat="false" ht="15" hidden="false" customHeight="false" outlineLevel="0" collapsed="false">
      <c r="A40" s="12"/>
      <c r="B40" s="12"/>
      <c r="C40" s="12"/>
      <c r="D40" s="13"/>
      <c r="E40" s="13"/>
      <c r="F40" s="14"/>
      <c r="G40" s="13"/>
      <c r="H40" s="15" t="str">
        <f aca="false">IF(OR(A40="",E40=""),"",IF(G40&lt;&gt;"",IF(A40="Incasso","Incassata","Pagata"),IF(E40&lt;$B$3,"Scaduta",IF(E40-$B$3&lt;=7,"In scadenza",IF(A40="Incasso","Da incassare","Da pagare")))))</f>
        <v/>
      </c>
      <c r="I40" s="15" t="str">
        <f aca="false">IF(OR(A40="",E40=""),"",IF(G40&lt;&gt;"",MAX(0,G40-E40),MAX(0,$B$3-E40)))</f>
        <v/>
      </c>
      <c r="J40" s="16" t="str">
        <f aca="false">IF(E40="","",DATE(YEAR(E40),MONTH(E40),1))</f>
        <v/>
      </c>
      <c r="K40" s="12"/>
    </row>
    <row r="41" customFormat="false" ht="15" hidden="false" customHeight="false" outlineLevel="0" collapsed="false">
      <c r="A41" s="12"/>
      <c r="B41" s="12"/>
      <c r="C41" s="12"/>
      <c r="D41" s="13"/>
      <c r="E41" s="13"/>
      <c r="F41" s="14"/>
      <c r="G41" s="13"/>
      <c r="H41" s="15" t="str">
        <f aca="false">IF(OR(A41="",E41=""),"",IF(G41&lt;&gt;"",IF(A41="Incasso","Incassata","Pagata"),IF(E41&lt;$B$3,"Scaduta",IF(E41-$B$3&lt;=7,"In scadenza",IF(A41="Incasso","Da incassare","Da pagare")))))</f>
        <v/>
      </c>
      <c r="I41" s="15" t="str">
        <f aca="false">IF(OR(A41="",E41=""),"",IF(G41&lt;&gt;"",MAX(0,G41-E41),MAX(0,$B$3-E41)))</f>
        <v/>
      </c>
      <c r="J41" s="16" t="str">
        <f aca="false">IF(E41="","",DATE(YEAR(E41),MONTH(E41),1))</f>
        <v/>
      </c>
      <c r="K41" s="12"/>
    </row>
    <row r="42" customFormat="false" ht="15" hidden="false" customHeight="false" outlineLevel="0" collapsed="false">
      <c r="A42" s="12"/>
      <c r="B42" s="12"/>
      <c r="C42" s="12"/>
      <c r="D42" s="13"/>
      <c r="E42" s="13"/>
      <c r="F42" s="14"/>
      <c r="G42" s="13"/>
      <c r="H42" s="15" t="str">
        <f aca="false">IF(OR(A42="",E42=""),"",IF(G42&lt;&gt;"",IF(A42="Incasso","Incassata","Pagata"),IF(E42&lt;$B$3,"Scaduta",IF(E42-$B$3&lt;=7,"In scadenza",IF(A42="Incasso","Da incassare","Da pagare")))))</f>
        <v/>
      </c>
      <c r="I42" s="15" t="str">
        <f aca="false">IF(OR(A42="",E42=""),"",IF(G42&lt;&gt;"",MAX(0,G42-E42),MAX(0,$B$3-E42)))</f>
        <v/>
      </c>
      <c r="J42" s="16" t="str">
        <f aca="false">IF(E42="","",DATE(YEAR(E42),MONTH(E42),1))</f>
        <v/>
      </c>
      <c r="K42" s="12"/>
    </row>
    <row r="43" customFormat="false" ht="15" hidden="false" customHeight="false" outlineLevel="0" collapsed="false">
      <c r="A43" s="12"/>
      <c r="B43" s="12"/>
      <c r="C43" s="12"/>
      <c r="D43" s="13"/>
      <c r="E43" s="13"/>
      <c r="F43" s="14"/>
      <c r="G43" s="13"/>
      <c r="H43" s="15" t="str">
        <f aca="false">IF(OR(A43="",E43=""),"",IF(G43&lt;&gt;"",IF(A43="Incasso","Incassata","Pagata"),IF(E43&lt;$B$3,"Scaduta",IF(E43-$B$3&lt;=7,"In scadenza",IF(A43="Incasso","Da incassare","Da pagare")))))</f>
        <v/>
      </c>
      <c r="I43" s="15" t="str">
        <f aca="false">IF(OR(A43="",E43=""),"",IF(G43&lt;&gt;"",MAX(0,G43-E43),MAX(0,$B$3-E43)))</f>
        <v/>
      </c>
      <c r="J43" s="16" t="str">
        <f aca="false">IF(E43="","",DATE(YEAR(E43),MONTH(E43),1))</f>
        <v/>
      </c>
      <c r="K43" s="12"/>
    </row>
    <row r="44" customFormat="false" ht="15" hidden="false" customHeight="false" outlineLevel="0" collapsed="false">
      <c r="A44" s="12"/>
      <c r="B44" s="12"/>
      <c r="C44" s="12"/>
      <c r="D44" s="13"/>
      <c r="E44" s="13"/>
      <c r="F44" s="14"/>
      <c r="G44" s="13"/>
      <c r="H44" s="15" t="str">
        <f aca="false">IF(OR(A44="",E44=""),"",IF(G44&lt;&gt;"",IF(A44="Incasso","Incassata","Pagata"),IF(E44&lt;$B$3,"Scaduta",IF(E44-$B$3&lt;=7,"In scadenza",IF(A44="Incasso","Da incassare","Da pagare")))))</f>
        <v/>
      </c>
      <c r="I44" s="15" t="str">
        <f aca="false">IF(OR(A44="",E44=""),"",IF(G44&lt;&gt;"",MAX(0,G44-E44),MAX(0,$B$3-E44)))</f>
        <v/>
      </c>
      <c r="J44" s="16" t="str">
        <f aca="false">IF(E44="","",DATE(YEAR(E44),MONTH(E44),1))</f>
        <v/>
      </c>
      <c r="K44" s="12"/>
    </row>
    <row r="45" customFormat="false" ht="15" hidden="false" customHeight="false" outlineLevel="0" collapsed="false">
      <c r="A45" s="12"/>
      <c r="B45" s="12"/>
      <c r="C45" s="12"/>
      <c r="D45" s="13"/>
      <c r="E45" s="13"/>
      <c r="F45" s="14"/>
      <c r="G45" s="13"/>
      <c r="H45" s="15" t="str">
        <f aca="false">IF(OR(A45="",E45=""),"",IF(G45&lt;&gt;"",IF(A45="Incasso","Incassata","Pagata"),IF(E45&lt;$B$3,"Scaduta",IF(E45-$B$3&lt;=7,"In scadenza",IF(A45="Incasso","Da incassare","Da pagare")))))</f>
        <v/>
      </c>
      <c r="I45" s="15" t="str">
        <f aca="false">IF(OR(A45="",E45=""),"",IF(G45&lt;&gt;"",MAX(0,G45-E45),MAX(0,$B$3-E45)))</f>
        <v/>
      </c>
      <c r="J45" s="16" t="str">
        <f aca="false">IF(E45="","",DATE(YEAR(E45),MONTH(E45),1))</f>
        <v/>
      </c>
      <c r="K45" s="12"/>
    </row>
    <row r="46" customFormat="false" ht="15" hidden="false" customHeight="false" outlineLevel="0" collapsed="false">
      <c r="A46" s="12"/>
      <c r="B46" s="12"/>
      <c r="C46" s="12"/>
      <c r="D46" s="13"/>
      <c r="E46" s="13"/>
      <c r="F46" s="14"/>
      <c r="G46" s="13"/>
      <c r="H46" s="15" t="str">
        <f aca="false">IF(OR(A46="",E46=""),"",IF(G46&lt;&gt;"",IF(A46="Incasso","Incassata","Pagata"),IF(E46&lt;$B$3,"Scaduta",IF(E46-$B$3&lt;=7,"In scadenza",IF(A46="Incasso","Da incassare","Da pagare")))))</f>
        <v/>
      </c>
      <c r="I46" s="15" t="str">
        <f aca="false">IF(OR(A46="",E46=""),"",IF(G46&lt;&gt;"",MAX(0,G46-E46),MAX(0,$B$3-E46)))</f>
        <v/>
      </c>
      <c r="J46" s="16" t="str">
        <f aca="false">IF(E46="","",DATE(YEAR(E46),MONTH(E46),1))</f>
        <v/>
      </c>
      <c r="K46" s="12"/>
    </row>
    <row r="47" customFormat="false" ht="15" hidden="false" customHeight="false" outlineLevel="0" collapsed="false">
      <c r="A47" s="12"/>
      <c r="B47" s="12"/>
      <c r="C47" s="12"/>
      <c r="D47" s="13"/>
      <c r="E47" s="13"/>
      <c r="F47" s="14"/>
      <c r="G47" s="13"/>
      <c r="H47" s="15" t="str">
        <f aca="false">IF(OR(A47="",E47=""),"",IF(G47&lt;&gt;"",IF(A47="Incasso","Incassata","Pagata"),IF(E47&lt;$B$3,"Scaduta",IF(E47-$B$3&lt;=7,"In scadenza",IF(A47="Incasso","Da incassare","Da pagare")))))</f>
        <v/>
      </c>
      <c r="I47" s="15" t="str">
        <f aca="false">IF(OR(A47="",E47=""),"",IF(G47&lt;&gt;"",MAX(0,G47-E47),MAX(0,$B$3-E47)))</f>
        <v/>
      </c>
      <c r="J47" s="16" t="str">
        <f aca="false">IF(E47="","",DATE(YEAR(E47),MONTH(E47),1))</f>
        <v/>
      </c>
      <c r="K47" s="12"/>
    </row>
    <row r="48" customFormat="false" ht="15" hidden="false" customHeight="false" outlineLevel="0" collapsed="false">
      <c r="A48" s="12"/>
      <c r="B48" s="12"/>
      <c r="C48" s="12"/>
      <c r="D48" s="13"/>
      <c r="E48" s="13"/>
      <c r="F48" s="14"/>
      <c r="G48" s="13"/>
      <c r="H48" s="15" t="str">
        <f aca="false">IF(OR(A48="",E48=""),"",IF(G48&lt;&gt;"",IF(A48="Incasso","Incassata","Pagata"),IF(E48&lt;$B$3,"Scaduta",IF(E48-$B$3&lt;=7,"In scadenza",IF(A48="Incasso","Da incassare","Da pagare")))))</f>
        <v/>
      </c>
      <c r="I48" s="15" t="str">
        <f aca="false">IF(OR(A48="",E48=""),"",IF(G48&lt;&gt;"",MAX(0,G48-E48),MAX(0,$B$3-E48)))</f>
        <v/>
      </c>
      <c r="J48" s="16" t="str">
        <f aca="false">IF(E48="","",DATE(YEAR(E48),MONTH(E48),1))</f>
        <v/>
      </c>
      <c r="K48" s="12"/>
    </row>
    <row r="49" customFormat="false" ht="15" hidden="false" customHeight="false" outlineLevel="0" collapsed="false">
      <c r="A49" s="12"/>
      <c r="B49" s="12"/>
      <c r="C49" s="12"/>
      <c r="D49" s="13"/>
      <c r="E49" s="13"/>
      <c r="F49" s="14"/>
      <c r="G49" s="13"/>
      <c r="H49" s="15" t="str">
        <f aca="false">IF(OR(A49="",E49=""),"",IF(G49&lt;&gt;"",IF(A49="Incasso","Incassata","Pagata"),IF(E49&lt;$B$3,"Scaduta",IF(E49-$B$3&lt;=7,"In scadenza",IF(A49="Incasso","Da incassare","Da pagare")))))</f>
        <v/>
      </c>
      <c r="I49" s="15" t="str">
        <f aca="false">IF(OR(A49="",E49=""),"",IF(G49&lt;&gt;"",MAX(0,G49-E49),MAX(0,$B$3-E49)))</f>
        <v/>
      </c>
      <c r="J49" s="16" t="str">
        <f aca="false">IF(E49="","",DATE(YEAR(E49),MONTH(E49),1))</f>
        <v/>
      </c>
      <c r="K49" s="12"/>
    </row>
    <row r="50" customFormat="false" ht="15" hidden="false" customHeight="false" outlineLevel="0" collapsed="false">
      <c r="A50" s="12"/>
      <c r="B50" s="12"/>
      <c r="C50" s="12"/>
      <c r="D50" s="13"/>
      <c r="E50" s="13"/>
      <c r="F50" s="14"/>
      <c r="G50" s="13"/>
      <c r="H50" s="15" t="str">
        <f aca="false">IF(OR(A50="",E50=""),"",IF(G50&lt;&gt;"",IF(A50="Incasso","Incassata","Pagata"),IF(E50&lt;$B$3,"Scaduta",IF(E50-$B$3&lt;=7,"In scadenza",IF(A50="Incasso","Da incassare","Da pagare")))))</f>
        <v/>
      </c>
      <c r="I50" s="15" t="str">
        <f aca="false">IF(OR(A50="",E50=""),"",IF(G50&lt;&gt;"",MAX(0,G50-E50),MAX(0,$B$3-E50)))</f>
        <v/>
      </c>
      <c r="J50" s="16" t="str">
        <f aca="false">IF(E50="","",DATE(YEAR(E50),MONTH(E50),1))</f>
        <v/>
      </c>
      <c r="K50" s="12"/>
    </row>
    <row r="51" customFormat="false" ht="15" hidden="false" customHeight="false" outlineLevel="0" collapsed="false">
      <c r="A51" s="12"/>
      <c r="B51" s="12"/>
      <c r="C51" s="12"/>
      <c r="D51" s="13"/>
      <c r="E51" s="13"/>
      <c r="F51" s="14"/>
      <c r="G51" s="13"/>
      <c r="H51" s="15" t="str">
        <f aca="false">IF(OR(A51="",E51=""),"",IF(G51&lt;&gt;"",IF(A51="Incasso","Incassata","Pagata"),IF(E51&lt;$B$3,"Scaduta",IF(E51-$B$3&lt;=7,"In scadenza",IF(A51="Incasso","Da incassare","Da pagare")))))</f>
        <v/>
      </c>
      <c r="I51" s="15" t="str">
        <f aca="false">IF(OR(A51="",E51=""),"",IF(G51&lt;&gt;"",MAX(0,G51-E51),MAX(0,$B$3-E51)))</f>
        <v/>
      </c>
      <c r="J51" s="16" t="str">
        <f aca="false">IF(E51="","",DATE(YEAR(E51),MONTH(E51),1))</f>
        <v/>
      </c>
      <c r="K51" s="12"/>
    </row>
    <row r="52" customFormat="false" ht="15" hidden="false" customHeight="false" outlineLevel="0" collapsed="false">
      <c r="A52" s="12"/>
      <c r="B52" s="12"/>
      <c r="C52" s="12"/>
      <c r="D52" s="13"/>
      <c r="E52" s="13"/>
      <c r="F52" s="14"/>
      <c r="G52" s="13"/>
      <c r="H52" s="15" t="str">
        <f aca="false">IF(OR(A52="",E52=""),"",IF(G52&lt;&gt;"",IF(A52="Incasso","Incassata","Pagata"),IF(E52&lt;$B$3,"Scaduta",IF(E52-$B$3&lt;=7,"In scadenza",IF(A52="Incasso","Da incassare","Da pagare")))))</f>
        <v/>
      </c>
      <c r="I52" s="15" t="str">
        <f aca="false">IF(OR(A52="",E52=""),"",IF(G52&lt;&gt;"",MAX(0,G52-E52),MAX(0,$B$3-E52)))</f>
        <v/>
      </c>
      <c r="J52" s="16" t="str">
        <f aca="false">IF(E52="","",DATE(YEAR(E52),MONTH(E52),1))</f>
        <v/>
      </c>
      <c r="K52" s="12"/>
    </row>
    <row r="53" customFormat="false" ht="15" hidden="false" customHeight="false" outlineLevel="0" collapsed="false">
      <c r="A53" s="12"/>
      <c r="B53" s="12"/>
      <c r="C53" s="12"/>
      <c r="D53" s="13"/>
      <c r="E53" s="13"/>
      <c r="F53" s="14"/>
      <c r="G53" s="13"/>
      <c r="H53" s="15" t="str">
        <f aca="false">IF(OR(A53="",E53=""),"",IF(G53&lt;&gt;"",IF(A53="Incasso","Incassata","Pagata"),IF(E53&lt;$B$3,"Scaduta",IF(E53-$B$3&lt;=7,"In scadenza",IF(A53="Incasso","Da incassare","Da pagare")))))</f>
        <v/>
      </c>
      <c r="I53" s="15" t="str">
        <f aca="false">IF(OR(A53="",E53=""),"",IF(G53&lt;&gt;"",MAX(0,G53-E53),MAX(0,$B$3-E53)))</f>
        <v/>
      </c>
      <c r="J53" s="16" t="str">
        <f aca="false">IF(E53="","",DATE(YEAR(E53),MONTH(E53),1))</f>
        <v/>
      </c>
      <c r="K53" s="12"/>
    </row>
    <row r="54" customFormat="false" ht="15" hidden="false" customHeight="false" outlineLevel="0" collapsed="false">
      <c r="A54" s="12"/>
      <c r="B54" s="12"/>
      <c r="C54" s="12"/>
      <c r="D54" s="13"/>
      <c r="E54" s="13"/>
      <c r="F54" s="14"/>
      <c r="G54" s="13"/>
      <c r="H54" s="15" t="str">
        <f aca="false">IF(OR(A54="",E54=""),"",IF(G54&lt;&gt;"",IF(A54="Incasso","Incassata","Pagata"),IF(E54&lt;$B$3,"Scaduta",IF(E54-$B$3&lt;=7,"In scadenza",IF(A54="Incasso","Da incassare","Da pagare")))))</f>
        <v/>
      </c>
      <c r="I54" s="15" t="str">
        <f aca="false">IF(OR(A54="",E54=""),"",IF(G54&lt;&gt;"",MAX(0,G54-E54),MAX(0,$B$3-E54)))</f>
        <v/>
      </c>
      <c r="J54" s="16" t="str">
        <f aca="false">IF(E54="","",DATE(YEAR(E54),MONTH(E54),1))</f>
        <v/>
      </c>
      <c r="K54" s="12"/>
    </row>
    <row r="55" customFormat="false" ht="15" hidden="false" customHeight="false" outlineLevel="0" collapsed="false">
      <c r="A55" s="12"/>
      <c r="B55" s="12"/>
      <c r="C55" s="12"/>
      <c r="D55" s="13"/>
      <c r="E55" s="13"/>
      <c r="F55" s="14"/>
      <c r="G55" s="13"/>
      <c r="H55" s="15" t="str">
        <f aca="false">IF(OR(A55="",E55=""),"",IF(G55&lt;&gt;"",IF(A55="Incasso","Incassata","Pagata"),IF(E55&lt;$B$3,"Scaduta",IF(E55-$B$3&lt;=7,"In scadenza",IF(A55="Incasso","Da incassare","Da pagare")))))</f>
        <v/>
      </c>
      <c r="I55" s="15" t="str">
        <f aca="false">IF(OR(A55="",E55=""),"",IF(G55&lt;&gt;"",MAX(0,G55-E55),MAX(0,$B$3-E55)))</f>
        <v/>
      </c>
      <c r="J55" s="16" t="str">
        <f aca="false">IF(E55="","",DATE(YEAR(E55),MONTH(E55),1))</f>
        <v/>
      </c>
      <c r="K55" s="12"/>
    </row>
    <row r="56" customFormat="false" ht="15" hidden="false" customHeight="false" outlineLevel="0" collapsed="false">
      <c r="A56" s="12"/>
      <c r="B56" s="12"/>
      <c r="C56" s="12"/>
      <c r="D56" s="13"/>
      <c r="E56" s="13"/>
      <c r="F56" s="14"/>
      <c r="G56" s="13"/>
      <c r="H56" s="15" t="str">
        <f aca="false">IF(OR(A56="",E56=""),"",IF(G56&lt;&gt;"",IF(A56="Incasso","Incassata","Pagata"),IF(E56&lt;$B$3,"Scaduta",IF(E56-$B$3&lt;=7,"In scadenza",IF(A56="Incasso","Da incassare","Da pagare")))))</f>
        <v/>
      </c>
      <c r="I56" s="15" t="str">
        <f aca="false">IF(OR(A56="",E56=""),"",IF(G56&lt;&gt;"",MAX(0,G56-E56),MAX(0,$B$3-E56)))</f>
        <v/>
      </c>
      <c r="J56" s="16" t="str">
        <f aca="false">IF(E56="","",DATE(YEAR(E56),MONTH(E56),1))</f>
        <v/>
      </c>
      <c r="K56" s="12"/>
    </row>
    <row r="57" customFormat="false" ht="15" hidden="false" customHeight="false" outlineLevel="0" collapsed="false">
      <c r="A57" s="12"/>
      <c r="B57" s="12"/>
      <c r="C57" s="12"/>
      <c r="D57" s="13"/>
      <c r="E57" s="13"/>
      <c r="F57" s="14"/>
      <c r="G57" s="13"/>
      <c r="H57" s="15" t="str">
        <f aca="false">IF(OR(A57="",E57=""),"",IF(G57&lt;&gt;"",IF(A57="Incasso","Incassata","Pagata"),IF(E57&lt;$B$3,"Scaduta",IF(E57-$B$3&lt;=7,"In scadenza",IF(A57="Incasso","Da incassare","Da pagare")))))</f>
        <v/>
      </c>
      <c r="I57" s="15" t="str">
        <f aca="false">IF(OR(A57="",E57=""),"",IF(G57&lt;&gt;"",MAX(0,G57-E57),MAX(0,$B$3-E57)))</f>
        <v/>
      </c>
      <c r="J57" s="16" t="str">
        <f aca="false">IF(E57="","",DATE(YEAR(E57),MONTH(E57),1))</f>
        <v/>
      </c>
      <c r="K57" s="12"/>
    </row>
    <row r="58" customFormat="false" ht="15" hidden="false" customHeight="false" outlineLevel="0" collapsed="false">
      <c r="A58" s="12"/>
      <c r="B58" s="12"/>
      <c r="C58" s="12"/>
      <c r="D58" s="13"/>
      <c r="E58" s="13"/>
      <c r="F58" s="14"/>
      <c r="G58" s="13"/>
      <c r="H58" s="15" t="str">
        <f aca="false">IF(OR(A58="",E58=""),"",IF(G58&lt;&gt;"",IF(A58="Incasso","Incassata","Pagata"),IF(E58&lt;$B$3,"Scaduta",IF(E58-$B$3&lt;=7,"In scadenza",IF(A58="Incasso","Da incassare","Da pagare")))))</f>
        <v/>
      </c>
      <c r="I58" s="15" t="str">
        <f aca="false">IF(OR(A58="",E58=""),"",IF(G58&lt;&gt;"",MAX(0,G58-E58),MAX(0,$B$3-E58)))</f>
        <v/>
      </c>
      <c r="J58" s="16" t="str">
        <f aca="false">IF(E58="","",DATE(YEAR(E58),MONTH(E58),1))</f>
        <v/>
      </c>
      <c r="K58" s="12"/>
    </row>
    <row r="59" customFormat="false" ht="15" hidden="false" customHeight="false" outlineLevel="0" collapsed="false">
      <c r="A59" s="12"/>
      <c r="B59" s="12"/>
      <c r="C59" s="12"/>
      <c r="D59" s="13"/>
      <c r="E59" s="13"/>
      <c r="F59" s="14"/>
      <c r="G59" s="13"/>
      <c r="H59" s="15" t="str">
        <f aca="false">IF(OR(A59="",E59=""),"",IF(G59&lt;&gt;"",IF(A59="Incasso","Incassata","Pagata"),IF(E59&lt;$B$3,"Scaduta",IF(E59-$B$3&lt;=7,"In scadenza",IF(A59="Incasso","Da incassare","Da pagare")))))</f>
        <v/>
      </c>
      <c r="I59" s="15" t="str">
        <f aca="false">IF(OR(A59="",E59=""),"",IF(G59&lt;&gt;"",MAX(0,G59-E59),MAX(0,$B$3-E59)))</f>
        <v/>
      </c>
      <c r="J59" s="16" t="str">
        <f aca="false">IF(E59="","",DATE(YEAR(E59),MONTH(E59),1))</f>
        <v/>
      </c>
      <c r="K59" s="12"/>
    </row>
    <row r="60" customFormat="false" ht="15" hidden="false" customHeight="false" outlineLevel="0" collapsed="false">
      <c r="A60" s="12"/>
      <c r="B60" s="12"/>
      <c r="C60" s="12"/>
      <c r="D60" s="13"/>
      <c r="E60" s="13"/>
      <c r="F60" s="14"/>
      <c r="G60" s="13"/>
      <c r="H60" s="15" t="str">
        <f aca="false">IF(OR(A60="",E60=""),"",IF(G60&lt;&gt;"",IF(A60="Incasso","Incassata","Pagata"),IF(E60&lt;$B$3,"Scaduta",IF(E60-$B$3&lt;=7,"In scadenza",IF(A60="Incasso","Da incassare","Da pagare")))))</f>
        <v/>
      </c>
      <c r="I60" s="15" t="str">
        <f aca="false">IF(OR(A60="",E60=""),"",IF(G60&lt;&gt;"",MAX(0,G60-E60),MAX(0,$B$3-E60)))</f>
        <v/>
      </c>
      <c r="J60" s="16" t="str">
        <f aca="false">IF(E60="","",DATE(YEAR(E60),MONTH(E60),1))</f>
        <v/>
      </c>
      <c r="K60" s="12"/>
    </row>
    <row r="61" customFormat="false" ht="15" hidden="false" customHeight="false" outlineLevel="0" collapsed="false">
      <c r="A61" s="12"/>
      <c r="B61" s="12"/>
      <c r="C61" s="12"/>
      <c r="D61" s="13"/>
      <c r="E61" s="13"/>
      <c r="F61" s="14"/>
      <c r="G61" s="13"/>
      <c r="H61" s="15" t="str">
        <f aca="false">IF(OR(A61="",E61=""),"",IF(G61&lt;&gt;"",IF(A61="Incasso","Incassata","Pagata"),IF(E61&lt;$B$3,"Scaduta",IF(E61-$B$3&lt;=7,"In scadenza",IF(A61="Incasso","Da incassare","Da pagare")))))</f>
        <v/>
      </c>
      <c r="I61" s="15" t="str">
        <f aca="false">IF(OR(A61="",E61=""),"",IF(G61&lt;&gt;"",MAX(0,G61-E61),MAX(0,$B$3-E61)))</f>
        <v/>
      </c>
      <c r="J61" s="16" t="str">
        <f aca="false">IF(E61="","",DATE(YEAR(E61),MONTH(E61),1))</f>
        <v/>
      </c>
      <c r="K61" s="12"/>
    </row>
    <row r="62" customFormat="false" ht="15" hidden="false" customHeight="false" outlineLevel="0" collapsed="false">
      <c r="A62" s="12"/>
      <c r="B62" s="12"/>
      <c r="C62" s="12"/>
      <c r="D62" s="13"/>
      <c r="E62" s="13"/>
      <c r="F62" s="14"/>
      <c r="G62" s="13"/>
      <c r="H62" s="15" t="str">
        <f aca="false">IF(OR(A62="",E62=""),"",IF(G62&lt;&gt;"",IF(A62="Incasso","Incassata","Pagata"),IF(E62&lt;$B$3,"Scaduta",IF(E62-$B$3&lt;=7,"In scadenza",IF(A62="Incasso","Da incassare","Da pagare")))))</f>
        <v/>
      </c>
      <c r="I62" s="15" t="str">
        <f aca="false">IF(OR(A62="",E62=""),"",IF(G62&lt;&gt;"",MAX(0,G62-E62),MAX(0,$B$3-E62)))</f>
        <v/>
      </c>
      <c r="J62" s="16" t="str">
        <f aca="false">IF(E62="","",DATE(YEAR(E62),MONTH(E62),1))</f>
        <v/>
      </c>
      <c r="K62" s="12"/>
    </row>
    <row r="63" customFormat="false" ht="15" hidden="false" customHeight="false" outlineLevel="0" collapsed="false">
      <c r="A63" s="12"/>
      <c r="B63" s="12"/>
      <c r="C63" s="12"/>
      <c r="D63" s="13"/>
      <c r="E63" s="13"/>
      <c r="F63" s="14"/>
      <c r="G63" s="13"/>
      <c r="H63" s="15" t="str">
        <f aca="false">IF(OR(A63="",E63=""),"",IF(G63&lt;&gt;"",IF(A63="Incasso","Incassata","Pagata"),IF(E63&lt;$B$3,"Scaduta",IF(E63-$B$3&lt;=7,"In scadenza",IF(A63="Incasso","Da incassare","Da pagare")))))</f>
        <v/>
      </c>
      <c r="I63" s="15" t="str">
        <f aca="false">IF(OR(A63="",E63=""),"",IF(G63&lt;&gt;"",MAX(0,G63-E63),MAX(0,$B$3-E63)))</f>
        <v/>
      </c>
      <c r="J63" s="16" t="str">
        <f aca="false">IF(E63="","",DATE(YEAR(E63),MONTH(E63),1))</f>
        <v/>
      </c>
      <c r="K63" s="12"/>
    </row>
    <row r="64" customFormat="false" ht="15" hidden="false" customHeight="false" outlineLevel="0" collapsed="false">
      <c r="A64" s="12"/>
      <c r="B64" s="12"/>
      <c r="C64" s="12"/>
      <c r="D64" s="13"/>
      <c r="E64" s="13"/>
      <c r="F64" s="14"/>
      <c r="G64" s="13"/>
      <c r="H64" s="15" t="str">
        <f aca="false">IF(OR(A64="",E64=""),"",IF(G64&lt;&gt;"",IF(A64="Incasso","Incassata","Pagata"),IF(E64&lt;$B$3,"Scaduta",IF(E64-$B$3&lt;=7,"In scadenza",IF(A64="Incasso","Da incassare","Da pagare")))))</f>
        <v/>
      </c>
      <c r="I64" s="15" t="str">
        <f aca="false">IF(OR(A64="",E64=""),"",IF(G64&lt;&gt;"",MAX(0,G64-E64),MAX(0,$B$3-E64)))</f>
        <v/>
      </c>
      <c r="J64" s="16" t="str">
        <f aca="false">IF(E64="","",DATE(YEAR(E64),MONTH(E64),1))</f>
        <v/>
      </c>
      <c r="K64" s="12"/>
    </row>
    <row r="65" customFormat="false" ht="15" hidden="false" customHeight="false" outlineLevel="0" collapsed="false">
      <c r="A65" s="12"/>
      <c r="B65" s="12"/>
      <c r="C65" s="12"/>
      <c r="D65" s="13"/>
      <c r="E65" s="13"/>
      <c r="F65" s="14"/>
      <c r="G65" s="13"/>
      <c r="H65" s="15" t="str">
        <f aca="false">IF(OR(A65="",E65=""),"",IF(G65&lt;&gt;"",IF(A65="Incasso","Incassata","Pagata"),IF(E65&lt;$B$3,"Scaduta",IF(E65-$B$3&lt;=7,"In scadenza",IF(A65="Incasso","Da incassare","Da pagare")))))</f>
        <v/>
      </c>
      <c r="I65" s="15" t="str">
        <f aca="false">IF(OR(A65="",E65=""),"",IF(G65&lt;&gt;"",MAX(0,G65-E65),MAX(0,$B$3-E65)))</f>
        <v/>
      </c>
      <c r="J65" s="16" t="str">
        <f aca="false">IF(E65="","",DATE(YEAR(E65),MONTH(E65),1))</f>
        <v/>
      </c>
      <c r="K65" s="12"/>
    </row>
    <row r="66" customFormat="false" ht="15" hidden="false" customHeight="false" outlineLevel="0" collapsed="false">
      <c r="A66" s="12"/>
      <c r="B66" s="12"/>
      <c r="C66" s="12"/>
      <c r="D66" s="13"/>
      <c r="E66" s="13"/>
      <c r="F66" s="14"/>
      <c r="G66" s="13"/>
      <c r="H66" s="15" t="str">
        <f aca="false">IF(OR(A66="",E66=""),"",IF(G66&lt;&gt;"",IF(A66="Incasso","Incassata","Pagata"),IF(E66&lt;$B$3,"Scaduta",IF(E66-$B$3&lt;=7,"In scadenza",IF(A66="Incasso","Da incassare","Da pagare")))))</f>
        <v/>
      </c>
      <c r="I66" s="15" t="str">
        <f aca="false">IF(OR(A66="",E66=""),"",IF(G66&lt;&gt;"",MAX(0,G66-E66),MAX(0,$B$3-E66)))</f>
        <v/>
      </c>
      <c r="J66" s="16" t="str">
        <f aca="false">IF(E66="","",DATE(YEAR(E66),MONTH(E66),1))</f>
        <v/>
      </c>
      <c r="K66" s="12"/>
    </row>
    <row r="67" customFormat="false" ht="15" hidden="false" customHeight="false" outlineLevel="0" collapsed="false">
      <c r="A67" s="12"/>
      <c r="B67" s="12"/>
      <c r="C67" s="12"/>
      <c r="D67" s="13"/>
      <c r="E67" s="13"/>
      <c r="F67" s="14"/>
      <c r="G67" s="13"/>
      <c r="H67" s="15" t="str">
        <f aca="false">IF(OR(A67="",E67=""),"",IF(G67&lt;&gt;"",IF(A67="Incasso","Incassata","Pagata"),IF(E67&lt;$B$3,"Scaduta",IF(E67-$B$3&lt;=7,"In scadenza",IF(A67="Incasso","Da incassare","Da pagare")))))</f>
        <v/>
      </c>
      <c r="I67" s="15" t="str">
        <f aca="false">IF(OR(A67="",E67=""),"",IF(G67&lt;&gt;"",MAX(0,G67-E67),MAX(0,$B$3-E67)))</f>
        <v/>
      </c>
      <c r="J67" s="16" t="str">
        <f aca="false">IF(E67="","",DATE(YEAR(E67),MONTH(E67),1))</f>
        <v/>
      </c>
      <c r="K67" s="12"/>
    </row>
    <row r="68" customFormat="false" ht="15" hidden="false" customHeight="false" outlineLevel="0" collapsed="false">
      <c r="A68" s="12"/>
      <c r="B68" s="12"/>
      <c r="C68" s="12"/>
      <c r="D68" s="13"/>
      <c r="E68" s="13"/>
      <c r="F68" s="14"/>
      <c r="G68" s="13"/>
      <c r="H68" s="15" t="str">
        <f aca="false">IF(OR(A68="",E68=""),"",IF(G68&lt;&gt;"",IF(A68="Incasso","Incassata","Pagata"),IF(E68&lt;$B$3,"Scaduta",IF(E68-$B$3&lt;=7,"In scadenza",IF(A68="Incasso","Da incassare","Da pagare")))))</f>
        <v/>
      </c>
      <c r="I68" s="15" t="str">
        <f aca="false">IF(OR(A68="",E68=""),"",IF(G68&lt;&gt;"",MAX(0,G68-E68),MAX(0,$B$3-E68)))</f>
        <v/>
      </c>
      <c r="J68" s="16" t="str">
        <f aca="false">IF(E68="","",DATE(YEAR(E68),MONTH(E68),1))</f>
        <v/>
      </c>
      <c r="K68" s="12"/>
    </row>
    <row r="69" customFormat="false" ht="15" hidden="false" customHeight="false" outlineLevel="0" collapsed="false">
      <c r="A69" s="12"/>
      <c r="B69" s="12"/>
      <c r="C69" s="12"/>
      <c r="D69" s="13"/>
      <c r="E69" s="13"/>
      <c r="F69" s="14"/>
      <c r="G69" s="13"/>
      <c r="H69" s="15" t="str">
        <f aca="false">IF(OR(A69="",E69=""),"",IF(G69&lt;&gt;"",IF(A69="Incasso","Incassata","Pagata"),IF(E69&lt;$B$3,"Scaduta",IF(E69-$B$3&lt;=7,"In scadenza",IF(A69="Incasso","Da incassare","Da pagare")))))</f>
        <v/>
      </c>
      <c r="I69" s="15" t="str">
        <f aca="false">IF(OR(A69="",E69=""),"",IF(G69&lt;&gt;"",MAX(0,G69-E69),MAX(0,$B$3-E69)))</f>
        <v/>
      </c>
      <c r="J69" s="16" t="str">
        <f aca="false">IF(E69="","",DATE(YEAR(E69),MONTH(E69),1))</f>
        <v/>
      </c>
      <c r="K69" s="12"/>
    </row>
    <row r="70" customFormat="false" ht="15" hidden="false" customHeight="false" outlineLevel="0" collapsed="false">
      <c r="A70" s="12"/>
      <c r="B70" s="12"/>
      <c r="C70" s="12"/>
      <c r="D70" s="13"/>
      <c r="E70" s="13"/>
      <c r="F70" s="14"/>
      <c r="G70" s="13"/>
      <c r="H70" s="15" t="str">
        <f aca="false">IF(OR(A70="",E70=""),"",IF(G70&lt;&gt;"",IF(A70="Incasso","Incassata","Pagata"),IF(E70&lt;$B$3,"Scaduta",IF(E70-$B$3&lt;=7,"In scadenza",IF(A70="Incasso","Da incassare","Da pagare")))))</f>
        <v/>
      </c>
      <c r="I70" s="15" t="str">
        <f aca="false">IF(OR(A70="",E70=""),"",IF(G70&lt;&gt;"",MAX(0,G70-E70),MAX(0,$B$3-E70)))</f>
        <v/>
      </c>
      <c r="J70" s="16" t="str">
        <f aca="false">IF(E70="","",DATE(YEAR(E70),MONTH(E70),1))</f>
        <v/>
      </c>
      <c r="K70" s="12"/>
    </row>
    <row r="71" customFormat="false" ht="15" hidden="false" customHeight="false" outlineLevel="0" collapsed="false">
      <c r="A71" s="12"/>
      <c r="B71" s="12"/>
      <c r="C71" s="12"/>
      <c r="D71" s="13"/>
      <c r="E71" s="13"/>
      <c r="F71" s="14"/>
      <c r="G71" s="13"/>
      <c r="H71" s="15" t="str">
        <f aca="false">IF(OR(A71="",E71=""),"",IF(G71&lt;&gt;"",IF(A71="Incasso","Incassata","Pagata"),IF(E71&lt;$B$3,"Scaduta",IF(E71-$B$3&lt;=7,"In scadenza",IF(A71="Incasso","Da incassare","Da pagare")))))</f>
        <v/>
      </c>
      <c r="I71" s="15" t="str">
        <f aca="false">IF(OR(A71="",E71=""),"",IF(G71&lt;&gt;"",MAX(0,G71-E71),MAX(0,$B$3-E71)))</f>
        <v/>
      </c>
      <c r="J71" s="16" t="str">
        <f aca="false">IF(E71="","",DATE(YEAR(E71),MONTH(E71),1))</f>
        <v/>
      </c>
      <c r="K71" s="12"/>
    </row>
    <row r="72" customFormat="false" ht="15" hidden="false" customHeight="false" outlineLevel="0" collapsed="false">
      <c r="A72" s="12"/>
      <c r="B72" s="12"/>
      <c r="C72" s="12"/>
      <c r="D72" s="13"/>
      <c r="E72" s="13"/>
      <c r="F72" s="14"/>
      <c r="G72" s="13"/>
      <c r="H72" s="15" t="str">
        <f aca="false">IF(OR(A72="",E72=""),"",IF(G72&lt;&gt;"",IF(A72="Incasso","Incassata","Pagata"),IF(E72&lt;$B$3,"Scaduta",IF(E72-$B$3&lt;=7,"In scadenza",IF(A72="Incasso","Da incassare","Da pagare")))))</f>
        <v/>
      </c>
      <c r="I72" s="15" t="str">
        <f aca="false">IF(OR(A72="",E72=""),"",IF(G72&lt;&gt;"",MAX(0,G72-E72),MAX(0,$B$3-E72)))</f>
        <v/>
      </c>
      <c r="J72" s="16" t="str">
        <f aca="false">IF(E72="","",DATE(YEAR(E72),MONTH(E72),1))</f>
        <v/>
      </c>
      <c r="K72" s="12"/>
    </row>
    <row r="73" customFormat="false" ht="15" hidden="false" customHeight="false" outlineLevel="0" collapsed="false">
      <c r="A73" s="12"/>
      <c r="B73" s="12"/>
      <c r="C73" s="12"/>
      <c r="D73" s="13"/>
      <c r="E73" s="13"/>
      <c r="F73" s="14"/>
      <c r="G73" s="13"/>
      <c r="H73" s="15" t="str">
        <f aca="false">IF(OR(A73="",E73=""),"",IF(G73&lt;&gt;"",IF(A73="Incasso","Incassata","Pagata"),IF(E73&lt;$B$3,"Scaduta",IF(E73-$B$3&lt;=7,"In scadenza",IF(A73="Incasso","Da incassare","Da pagare")))))</f>
        <v/>
      </c>
      <c r="I73" s="15" t="str">
        <f aca="false">IF(OR(A73="",E73=""),"",IF(G73&lt;&gt;"",MAX(0,G73-E73),MAX(0,$B$3-E73)))</f>
        <v/>
      </c>
      <c r="J73" s="16" t="str">
        <f aca="false">IF(E73="","",DATE(YEAR(E73),MONTH(E73),1))</f>
        <v/>
      </c>
      <c r="K73" s="12"/>
    </row>
    <row r="74" customFormat="false" ht="15" hidden="false" customHeight="false" outlineLevel="0" collapsed="false">
      <c r="A74" s="12"/>
      <c r="B74" s="12"/>
      <c r="C74" s="12"/>
      <c r="D74" s="13"/>
      <c r="E74" s="13"/>
      <c r="F74" s="14"/>
      <c r="G74" s="13"/>
      <c r="H74" s="15" t="str">
        <f aca="false">IF(OR(A74="",E74=""),"",IF(G74&lt;&gt;"",IF(A74="Incasso","Incassata","Pagata"),IF(E74&lt;$B$3,"Scaduta",IF(E74-$B$3&lt;=7,"In scadenza",IF(A74="Incasso","Da incassare","Da pagare")))))</f>
        <v/>
      </c>
      <c r="I74" s="15" t="str">
        <f aca="false">IF(OR(A74="",E74=""),"",IF(G74&lt;&gt;"",MAX(0,G74-E74),MAX(0,$B$3-E74)))</f>
        <v/>
      </c>
      <c r="J74" s="16" t="str">
        <f aca="false">IF(E74="","",DATE(YEAR(E74),MONTH(E74),1))</f>
        <v/>
      </c>
      <c r="K74" s="12"/>
    </row>
    <row r="75" customFormat="false" ht="15" hidden="false" customHeight="false" outlineLevel="0" collapsed="false">
      <c r="A75" s="12"/>
      <c r="B75" s="12"/>
      <c r="C75" s="12"/>
      <c r="D75" s="13"/>
      <c r="E75" s="13"/>
      <c r="F75" s="14"/>
      <c r="G75" s="13"/>
      <c r="H75" s="15" t="str">
        <f aca="false">IF(OR(A75="",E75=""),"",IF(G75&lt;&gt;"",IF(A75="Incasso","Incassata","Pagata"),IF(E75&lt;$B$3,"Scaduta",IF(E75-$B$3&lt;=7,"In scadenza",IF(A75="Incasso","Da incassare","Da pagare")))))</f>
        <v/>
      </c>
      <c r="I75" s="15" t="str">
        <f aca="false">IF(OR(A75="",E75=""),"",IF(G75&lt;&gt;"",MAX(0,G75-E75),MAX(0,$B$3-E75)))</f>
        <v/>
      </c>
      <c r="J75" s="16" t="str">
        <f aca="false">IF(E75="","",DATE(YEAR(E75),MONTH(E75),1))</f>
        <v/>
      </c>
      <c r="K75" s="12"/>
    </row>
    <row r="76" customFormat="false" ht="15" hidden="false" customHeight="false" outlineLevel="0" collapsed="false">
      <c r="A76" s="12"/>
      <c r="B76" s="12"/>
      <c r="C76" s="12"/>
      <c r="D76" s="13"/>
      <c r="E76" s="13"/>
      <c r="F76" s="14"/>
      <c r="G76" s="13"/>
      <c r="H76" s="15" t="str">
        <f aca="false">IF(OR(A76="",E76=""),"",IF(G76&lt;&gt;"",IF(A76="Incasso","Incassata","Pagata"),IF(E76&lt;$B$3,"Scaduta",IF(E76-$B$3&lt;=7,"In scadenza",IF(A76="Incasso","Da incassare","Da pagare")))))</f>
        <v/>
      </c>
      <c r="I76" s="15" t="str">
        <f aca="false">IF(OR(A76="",E76=""),"",IF(G76&lt;&gt;"",MAX(0,G76-E76),MAX(0,$B$3-E76)))</f>
        <v/>
      </c>
      <c r="J76" s="16" t="str">
        <f aca="false">IF(E76="","",DATE(YEAR(E76),MONTH(E76),1))</f>
        <v/>
      </c>
      <c r="K76" s="12"/>
    </row>
    <row r="77" customFormat="false" ht="15" hidden="false" customHeight="false" outlineLevel="0" collapsed="false">
      <c r="A77" s="12"/>
      <c r="B77" s="12"/>
      <c r="C77" s="12"/>
      <c r="D77" s="13"/>
      <c r="E77" s="13"/>
      <c r="F77" s="14"/>
      <c r="G77" s="13"/>
      <c r="H77" s="15" t="str">
        <f aca="false">IF(OR(A77="",E77=""),"",IF(G77&lt;&gt;"",IF(A77="Incasso","Incassata","Pagata"),IF(E77&lt;$B$3,"Scaduta",IF(E77-$B$3&lt;=7,"In scadenza",IF(A77="Incasso","Da incassare","Da pagare")))))</f>
        <v/>
      </c>
      <c r="I77" s="15" t="str">
        <f aca="false">IF(OR(A77="",E77=""),"",IF(G77&lt;&gt;"",MAX(0,G77-E77),MAX(0,$B$3-E77)))</f>
        <v/>
      </c>
      <c r="J77" s="16" t="str">
        <f aca="false">IF(E77="","",DATE(YEAR(E77),MONTH(E77),1))</f>
        <v/>
      </c>
      <c r="K77" s="12"/>
    </row>
    <row r="78" customFormat="false" ht="15" hidden="false" customHeight="false" outlineLevel="0" collapsed="false">
      <c r="A78" s="12"/>
      <c r="B78" s="12"/>
      <c r="C78" s="12"/>
      <c r="D78" s="13"/>
      <c r="E78" s="13"/>
      <c r="F78" s="14"/>
      <c r="G78" s="13"/>
      <c r="H78" s="15" t="str">
        <f aca="false">IF(OR(A78="",E78=""),"",IF(G78&lt;&gt;"",IF(A78="Incasso","Incassata","Pagata"),IF(E78&lt;$B$3,"Scaduta",IF(E78-$B$3&lt;=7,"In scadenza",IF(A78="Incasso","Da incassare","Da pagare")))))</f>
        <v/>
      </c>
      <c r="I78" s="15" t="str">
        <f aca="false">IF(OR(A78="",E78=""),"",IF(G78&lt;&gt;"",MAX(0,G78-E78),MAX(0,$B$3-E78)))</f>
        <v/>
      </c>
      <c r="J78" s="16" t="str">
        <f aca="false">IF(E78="","",DATE(YEAR(E78),MONTH(E78),1))</f>
        <v/>
      </c>
      <c r="K78" s="12"/>
    </row>
    <row r="79" customFormat="false" ht="15" hidden="false" customHeight="false" outlineLevel="0" collapsed="false">
      <c r="A79" s="12"/>
      <c r="B79" s="12"/>
      <c r="C79" s="12"/>
      <c r="D79" s="13"/>
      <c r="E79" s="13"/>
      <c r="F79" s="14"/>
      <c r="G79" s="13"/>
      <c r="H79" s="15" t="str">
        <f aca="false">IF(OR(A79="",E79=""),"",IF(G79&lt;&gt;"",IF(A79="Incasso","Incassata","Pagata"),IF(E79&lt;$B$3,"Scaduta",IF(E79-$B$3&lt;=7,"In scadenza",IF(A79="Incasso","Da incassare","Da pagare")))))</f>
        <v/>
      </c>
      <c r="I79" s="15" t="str">
        <f aca="false">IF(OR(A79="",E79=""),"",IF(G79&lt;&gt;"",MAX(0,G79-E79),MAX(0,$B$3-E79)))</f>
        <v/>
      </c>
      <c r="J79" s="16" t="str">
        <f aca="false">IF(E79="","",DATE(YEAR(E79),MONTH(E79),1))</f>
        <v/>
      </c>
      <c r="K79" s="12"/>
    </row>
    <row r="80" customFormat="false" ht="15" hidden="false" customHeight="false" outlineLevel="0" collapsed="false">
      <c r="A80" s="12"/>
      <c r="B80" s="12"/>
      <c r="C80" s="12"/>
      <c r="D80" s="13"/>
      <c r="E80" s="13"/>
      <c r="F80" s="14"/>
      <c r="G80" s="13"/>
      <c r="H80" s="15" t="str">
        <f aca="false">IF(OR(A80="",E80=""),"",IF(G80&lt;&gt;"",IF(A80="Incasso","Incassata","Pagata"),IF(E80&lt;$B$3,"Scaduta",IF(E80-$B$3&lt;=7,"In scadenza",IF(A80="Incasso","Da incassare","Da pagare")))))</f>
        <v/>
      </c>
      <c r="I80" s="15" t="str">
        <f aca="false">IF(OR(A80="",E80=""),"",IF(G80&lt;&gt;"",MAX(0,G80-E80),MAX(0,$B$3-E80)))</f>
        <v/>
      </c>
      <c r="J80" s="16" t="str">
        <f aca="false">IF(E80="","",DATE(YEAR(E80),MONTH(E80),1))</f>
        <v/>
      </c>
      <c r="K80" s="12"/>
    </row>
    <row r="81" customFormat="false" ht="15" hidden="false" customHeight="false" outlineLevel="0" collapsed="false">
      <c r="A81" s="12"/>
      <c r="B81" s="12"/>
      <c r="C81" s="12"/>
      <c r="D81" s="13"/>
      <c r="E81" s="13"/>
      <c r="F81" s="14"/>
      <c r="G81" s="13"/>
      <c r="H81" s="15" t="str">
        <f aca="false">IF(OR(A81="",E81=""),"",IF(G81&lt;&gt;"",IF(A81="Incasso","Incassata","Pagata"),IF(E81&lt;$B$3,"Scaduta",IF(E81-$B$3&lt;=7,"In scadenza",IF(A81="Incasso","Da incassare","Da pagare")))))</f>
        <v/>
      </c>
      <c r="I81" s="15" t="str">
        <f aca="false">IF(OR(A81="",E81=""),"",IF(G81&lt;&gt;"",MAX(0,G81-E81),MAX(0,$B$3-E81)))</f>
        <v/>
      </c>
      <c r="J81" s="16" t="str">
        <f aca="false">IF(E81="","",DATE(YEAR(E81),MONTH(E81),1))</f>
        <v/>
      </c>
      <c r="K81" s="12"/>
    </row>
    <row r="82" customFormat="false" ht="15" hidden="false" customHeight="false" outlineLevel="0" collapsed="false">
      <c r="A82" s="12"/>
      <c r="B82" s="12"/>
      <c r="C82" s="12"/>
      <c r="D82" s="13"/>
      <c r="E82" s="13"/>
      <c r="F82" s="14"/>
      <c r="G82" s="13"/>
      <c r="H82" s="15" t="str">
        <f aca="false">IF(OR(A82="",E82=""),"",IF(G82&lt;&gt;"",IF(A82="Incasso","Incassata","Pagata"),IF(E82&lt;$B$3,"Scaduta",IF(E82-$B$3&lt;=7,"In scadenza",IF(A82="Incasso","Da incassare","Da pagare")))))</f>
        <v/>
      </c>
      <c r="I82" s="15" t="str">
        <f aca="false">IF(OR(A82="",E82=""),"",IF(G82&lt;&gt;"",MAX(0,G82-E82),MAX(0,$B$3-E82)))</f>
        <v/>
      </c>
      <c r="J82" s="16" t="str">
        <f aca="false">IF(E82="","",DATE(YEAR(E82),MONTH(E82),1))</f>
        <v/>
      </c>
      <c r="K82" s="12"/>
    </row>
    <row r="83" customFormat="false" ht="15" hidden="false" customHeight="false" outlineLevel="0" collapsed="false">
      <c r="A83" s="12"/>
      <c r="B83" s="12"/>
      <c r="C83" s="12"/>
      <c r="D83" s="13"/>
      <c r="E83" s="13"/>
      <c r="F83" s="14"/>
      <c r="G83" s="13"/>
      <c r="H83" s="15" t="str">
        <f aca="false">IF(OR(A83="",E83=""),"",IF(G83&lt;&gt;"",IF(A83="Incasso","Incassata","Pagata"),IF(E83&lt;$B$3,"Scaduta",IF(E83-$B$3&lt;=7,"In scadenza",IF(A83="Incasso","Da incassare","Da pagare")))))</f>
        <v/>
      </c>
      <c r="I83" s="15" t="str">
        <f aca="false">IF(OR(A83="",E83=""),"",IF(G83&lt;&gt;"",MAX(0,G83-E83),MAX(0,$B$3-E83)))</f>
        <v/>
      </c>
      <c r="J83" s="16" t="str">
        <f aca="false">IF(E83="","",DATE(YEAR(E83),MONTH(E83),1))</f>
        <v/>
      </c>
      <c r="K83" s="12"/>
    </row>
    <row r="84" customFormat="false" ht="15" hidden="false" customHeight="false" outlineLevel="0" collapsed="false">
      <c r="A84" s="12"/>
      <c r="B84" s="12"/>
      <c r="C84" s="12"/>
      <c r="D84" s="13"/>
      <c r="E84" s="13"/>
      <c r="F84" s="14"/>
      <c r="G84" s="13"/>
      <c r="H84" s="15" t="str">
        <f aca="false">IF(OR(A84="",E84=""),"",IF(G84&lt;&gt;"",IF(A84="Incasso","Incassata","Pagata"),IF(E84&lt;$B$3,"Scaduta",IF(E84-$B$3&lt;=7,"In scadenza",IF(A84="Incasso","Da incassare","Da pagare")))))</f>
        <v/>
      </c>
      <c r="I84" s="15" t="str">
        <f aca="false">IF(OR(A84="",E84=""),"",IF(G84&lt;&gt;"",MAX(0,G84-E84),MAX(0,$B$3-E84)))</f>
        <v/>
      </c>
      <c r="J84" s="16" t="str">
        <f aca="false">IF(E84="","",DATE(YEAR(E84),MONTH(E84),1))</f>
        <v/>
      </c>
      <c r="K84" s="12"/>
    </row>
    <row r="85" customFormat="false" ht="15" hidden="false" customHeight="false" outlineLevel="0" collapsed="false">
      <c r="A85" s="12"/>
      <c r="B85" s="12"/>
      <c r="C85" s="12"/>
      <c r="D85" s="13"/>
      <c r="E85" s="13"/>
      <c r="F85" s="14"/>
      <c r="G85" s="13"/>
      <c r="H85" s="15" t="str">
        <f aca="false">IF(OR(A85="",E85=""),"",IF(G85&lt;&gt;"",IF(A85="Incasso","Incassata","Pagata"),IF(E85&lt;$B$3,"Scaduta",IF(E85-$B$3&lt;=7,"In scadenza",IF(A85="Incasso","Da incassare","Da pagare")))))</f>
        <v/>
      </c>
      <c r="I85" s="15" t="str">
        <f aca="false">IF(OR(A85="",E85=""),"",IF(G85&lt;&gt;"",MAX(0,G85-E85),MAX(0,$B$3-E85)))</f>
        <v/>
      </c>
      <c r="J85" s="16" t="str">
        <f aca="false">IF(E85="","",DATE(YEAR(E85),MONTH(E85),1))</f>
        <v/>
      </c>
      <c r="K85" s="12"/>
    </row>
    <row r="86" customFormat="false" ht="15" hidden="false" customHeight="false" outlineLevel="0" collapsed="false">
      <c r="A86" s="12"/>
      <c r="B86" s="12"/>
      <c r="C86" s="12"/>
      <c r="D86" s="13"/>
      <c r="E86" s="13"/>
      <c r="F86" s="14"/>
      <c r="G86" s="13"/>
      <c r="H86" s="15" t="str">
        <f aca="false">IF(OR(A86="",E86=""),"",IF(G86&lt;&gt;"",IF(A86="Incasso","Incassata","Pagata"),IF(E86&lt;$B$3,"Scaduta",IF(E86-$B$3&lt;=7,"In scadenza",IF(A86="Incasso","Da incassare","Da pagare")))))</f>
        <v/>
      </c>
      <c r="I86" s="15" t="str">
        <f aca="false">IF(OR(A86="",E86=""),"",IF(G86&lt;&gt;"",MAX(0,G86-E86),MAX(0,$B$3-E86)))</f>
        <v/>
      </c>
      <c r="J86" s="16" t="str">
        <f aca="false">IF(E86="","",DATE(YEAR(E86),MONTH(E86),1))</f>
        <v/>
      </c>
      <c r="K86" s="12"/>
    </row>
    <row r="87" customFormat="false" ht="15" hidden="false" customHeight="false" outlineLevel="0" collapsed="false">
      <c r="A87" s="12"/>
      <c r="B87" s="12"/>
      <c r="C87" s="12"/>
      <c r="D87" s="13"/>
      <c r="E87" s="13"/>
      <c r="F87" s="14"/>
      <c r="G87" s="13"/>
      <c r="H87" s="15" t="str">
        <f aca="false">IF(OR(A87="",E87=""),"",IF(G87&lt;&gt;"",IF(A87="Incasso","Incassata","Pagata"),IF(E87&lt;$B$3,"Scaduta",IF(E87-$B$3&lt;=7,"In scadenza",IF(A87="Incasso","Da incassare","Da pagare")))))</f>
        <v/>
      </c>
      <c r="I87" s="15" t="str">
        <f aca="false">IF(OR(A87="",E87=""),"",IF(G87&lt;&gt;"",MAX(0,G87-E87),MAX(0,$B$3-E87)))</f>
        <v/>
      </c>
      <c r="J87" s="16" t="str">
        <f aca="false">IF(E87="","",DATE(YEAR(E87),MONTH(E87),1))</f>
        <v/>
      </c>
      <c r="K87" s="12"/>
    </row>
    <row r="88" customFormat="false" ht="15" hidden="false" customHeight="false" outlineLevel="0" collapsed="false">
      <c r="A88" s="12"/>
      <c r="B88" s="12"/>
      <c r="C88" s="12"/>
      <c r="D88" s="13"/>
      <c r="E88" s="13"/>
      <c r="F88" s="14"/>
      <c r="G88" s="13"/>
      <c r="H88" s="15" t="str">
        <f aca="false">IF(OR(A88="",E88=""),"",IF(G88&lt;&gt;"",IF(A88="Incasso","Incassata","Pagata"),IF(E88&lt;$B$3,"Scaduta",IF(E88-$B$3&lt;=7,"In scadenza",IF(A88="Incasso","Da incassare","Da pagare")))))</f>
        <v/>
      </c>
      <c r="I88" s="15" t="str">
        <f aca="false">IF(OR(A88="",E88=""),"",IF(G88&lt;&gt;"",MAX(0,G88-E88),MAX(0,$B$3-E88)))</f>
        <v/>
      </c>
      <c r="J88" s="16" t="str">
        <f aca="false">IF(E88="","",DATE(YEAR(E88),MONTH(E88),1))</f>
        <v/>
      </c>
      <c r="K88" s="12"/>
    </row>
    <row r="89" customFormat="false" ht="15" hidden="false" customHeight="false" outlineLevel="0" collapsed="false">
      <c r="A89" s="12"/>
      <c r="B89" s="12"/>
      <c r="C89" s="12"/>
      <c r="D89" s="13"/>
      <c r="E89" s="13"/>
      <c r="F89" s="14"/>
      <c r="G89" s="13"/>
      <c r="H89" s="15" t="str">
        <f aca="false">IF(OR(A89="",E89=""),"",IF(G89&lt;&gt;"",IF(A89="Incasso","Incassata","Pagata"),IF(E89&lt;$B$3,"Scaduta",IF(E89-$B$3&lt;=7,"In scadenza",IF(A89="Incasso","Da incassare","Da pagare")))))</f>
        <v/>
      </c>
      <c r="I89" s="15" t="str">
        <f aca="false">IF(OR(A89="",E89=""),"",IF(G89&lt;&gt;"",MAX(0,G89-E89),MAX(0,$B$3-E89)))</f>
        <v/>
      </c>
      <c r="J89" s="16" t="str">
        <f aca="false">IF(E89="","",DATE(YEAR(E89),MONTH(E89),1))</f>
        <v/>
      </c>
      <c r="K89" s="12"/>
    </row>
    <row r="90" customFormat="false" ht="15" hidden="false" customHeight="false" outlineLevel="0" collapsed="false">
      <c r="A90" s="12"/>
      <c r="B90" s="12"/>
      <c r="C90" s="12"/>
      <c r="D90" s="13"/>
      <c r="E90" s="13"/>
      <c r="F90" s="14"/>
      <c r="G90" s="13"/>
      <c r="H90" s="15" t="str">
        <f aca="false">IF(OR(A90="",E90=""),"",IF(G90&lt;&gt;"",IF(A90="Incasso","Incassata","Pagata"),IF(E90&lt;$B$3,"Scaduta",IF(E90-$B$3&lt;=7,"In scadenza",IF(A90="Incasso","Da incassare","Da pagare")))))</f>
        <v/>
      </c>
      <c r="I90" s="15" t="str">
        <f aca="false">IF(OR(A90="",E90=""),"",IF(G90&lt;&gt;"",MAX(0,G90-E90),MAX(0,$B$3-E90)))</f>
        <v/>
      </c>
      <c r="J90" s="16" t="str">
        <f aca="false">IF(E90="","",DATE(YEAR(E90),MONTH(E90),1))</f>
        <v/>
      </c>
      <c r="K90" s="12"/>
    </row>
    <row r="91" customFormat="false" ht="15" hidden="false" customHeight="false" outlineLevel="0" collapsed="false">
      <c r="A91" s="12"/>
      <c r="B91" s="12"/>
      <c r="C91" s="12"/>
      <c r="D91" s="13"/>
      <c r="E91" s="13"/>
      <c r="F91" s="14"/>
      <c r="G91" s="13"/>
      <c r="H91" s="15" t="str">
        <f aca="false">IF(OR(A91="",E91=""),"",IF(G91&lt;&gt;"",IF(A91="Incasso","Incassata","Pagata"),IF(E91&lt;$B$3,"Scaduta",IF(E91-$B$3&lt;=7,"In scadenza",IF(A91="Incasso","Da incassare","Da pagare")))))</f>
        <v/>
      </c>
      <c r="I91" s="15" t="str">
        <f aca="false">IF(OR(A91="",E91=""),"",IF(G91&lt;&gt;"",MAX(0,G91-E91),MAX(0,$B$3-E91)))</f>
        <v/>
      </c>
      <c r="J91" s="16" t="str">
        <f aca="false">IF(E91="","",DATE(YEAR(E91),MONTH(E91),1))</f>
        <v/>
      </c>
      <c r="K91" s="12"/>
    </row>
    <row r="92" customFormat="false" ht="15" hidden="false" customHeight="false" outlineLevel="0" collapsed="false">
      <c r="A92" s="12"/>
      <c r="B92" s="12"/>
      <c r="C92" s="12"/>
      <c r="D92" s="13"/>
      <c r="E92" s="13"/>
      <c r="F92" s="14"/>
      <c r="G92" s="13"/>
      <c r="H92" s="15" t="str">
        <f aca="false">IF(OR(A92="",E92=""),"",IF(G92&lt;&gt;"",IF(A92="Incasso","Incassata","Pagata"),IF(E92&lt;$B$3,"Scaduta",IF(E92-$B$3&lt;=7,"In scadenza",IF(A92="Incasso","Da incassare","Da pagare")))))</f>
        <v/>
      </c>
      <c r="I92" s="15" t="str">
        <f aca="false">IF(OR(A92="",E92=""),"",IF(G92&lt;&gt;"",MAX(0,G92-E92),MAX(0,$B$3-E92)))</f>
        <v/>
      </c>
      <c r="J92" s="16" t="str">
        <f aca="false">IF(E92="","",DATE(YEAR(E92),MONTH(E92),1))</f>
        <v/>
      </c>
      <c r="K92" s="12"/>
    </row>
    <row r="93" customFormat="false" ht="15" hidden="false" customHeight="false" outlineLevel="0" collapsed="false">
      <c r="A93" s="12"/>
      <c r="B93" s="12"/>
      <c r="C93" s="12"/>
      <c r="D93" s="13"/>
      <c r="E93" s="13"/>
      <c r="F93" s="14"/>
      <c r="G93" s="13"/>
      <c r="H93" s="15" t="str">
        <f aca="false">IF(OR(A93="",E93=""),"",IF(G93&lt;&gt;"",IF(A93="Incasso","Incassata","Pagata"),IF(E93&lt;$B$3,"Scaduta",IF(E93-$B$3&lt;=7,"In scadenza",IF(A93="Incasso","Da incassare","Da pagare")))))</f>
        <v/>
      </c>
      <c r="I93" s="15" t="str">
        <f aca="false">IF(OR(A93="",E93=""),"",IF(G93&lt;&gt;"",MAX(0,G93-E93),MAX(0,$B$3-E93)))</f>
        <v/>
      </c>
      <c r="J93" s="16" t="str">
        <f aca="false">IF(E93="","",DATE(YEAR(E93),MONTH(E93),1))</f>
        <v/>
      </c>
      <c r="K93" s="12"/>
    </row>
    <row r="94" customFormat="false" ht="15" hidden="false" customHeight="false" outlineLevel="0" collapsed="false">
      <c r="A94" s="12"/>
      <c r="B94" s="12"/>
      <c r="C94" s="12"/>
      <c r="D94" s="13"/>
      <c r="E94" s="13"/>
      <c r="F94" s="14"/>
      <c r="G94" s="13"/>
      <c r="H94" s="15" t="str">
        <f aca="false">IF(OR(A94="",E94=""),"",IF(G94&lt;&gt;"",IF(A94="Incasso","Incassata","Pagata"),IF(E94&lt;$B$3,"Scaduta",IF(E94-$B$3&lt;=7,"In scadenza",IF(A94="Incasso","Da incassare","Da pagare")))))</f>
        <v/>
      </c>
      <c r="I94" s="15" t="str">
        <f aca="false">IF(OR(A94="",E94=""),"",IF(G94&lt;&gt;"",MAX(0,G94-E94),MAX(0,$B$3-E94)))</f>
        <v/>
      </c>
      <c r="J94" s="16" t="str">
        <f aca="false">IF(E94="","",DATE(YEAR(E94),MONTH(E94),1))</f>
        <v/>
      </c>
      <c r="K94" s="12"/>
    </row>
    <row r="95" customFormat="false" ht="15" hidden="false" customHeight="false" outlineLevel="0" collapsed="false">
      <c r="A95" s="12"/>
      <c r="B95" s="12"/>
      <c r="C95" s="12"/>
      <c r="D95" s="13"/>
      <c r="E95" s="13"/>
      <c r="F95" s="14"/>
      <c r="G95" s="13"/>
      <c r="H95" s="15" t="str">
        <f aca="false">IF(OR(A95="",E95=""),"",IF(G95&lt;&gt;"",IF(A95="Incasso","Incassata","Pagata"),IF(E95&lt;$B$3,"Scaduta",IF(E95-$B$3&lt;=7,"In scadenza",IF(A95="Incasso","Da incassare","Da pagare")))))</f>
        <v/>
      </c>
      <c r="I95" s="15" t="str">
        <f aca="false">IF(OR(A95="",E95=""),"",IF(G95&lt;&gt;"",MAX(0,G95-E95),MAX(0,$B$3-E95)))</f>
        <v/>
      </c>
      <c r="J95" s="16" t="str">
        <f aca="false">IF(E95="","",DATE(YEAR(E95),MONTH(E95),1))</f>
        <v/>
      </c>
      <c r="K95" s="12"/>
    </row>
    <row r="96" customFormat="false" ht="15" hidden="false" customHeight="false" outlineLevel="0" collapsed="false">
      <c r="A96" s="12"/>
      <c r="B96" s="12"/>
      <c r="C96" s="12"/>
      <c r="D96" s="13"/>
      <c r="E96" s="13"/>
      <c r="F96" s="14"/>
      <c r="G96" s="13"/>
      <c r="H96" s="15" t="str">
        <f aca="false">IF(OR(A96="",E96=""),"",IF(G96&lt;&gt;"",IF(A96="Incasso","Incassata","Pagata"),IF(E96&lt;$B$3,"Scaduta",IF(E96-$B$3&lt;=7,"In scadenza",IF(A96="Incasso","Da incassare","Da pagare")))))</f>
        <v/>
      </c>
      <c r="I96" s="15" t="str">
        <f aca="false">IF(OR(A96="",E96=""),"",IF(G96&lt;&gt;"",MAX(0,G96-E96),MAX(0,$B$3-E96)))</f>
        <v/>
      </c>
      <c r="J96" s="16" t="str">
        <f aca="false">IF(E96="","",DATE(YEAR(E96),MONTH(E96),1))</f>
        <v/>
      </c>
      <c r="K96" s="12"/>
    </row>
    <row r="97" customFormat="false" ht="15" hidden="false" customHeight="false" outlineLevel="0" collapsed="false">
      <c r="A97" s="12"/>
      <c r="B97" s="12"/>
      <c r="C97" s="12"/>
      <c r="D97" s="13"/>
      <c r="E97" s="13"/>
      <c r="F97" s="14"/>
      <c r="G97" s="13"/>
      <c r="H97" s="15" t="str">
        <f aca="false">IF(OR(A97="",E97=""),"",IF(G97&lt;&gt;"",IF(A97="Incasso","Incassata","Pagata"),IF(E97&lt;$B$3,"Scaduta",IF(E97-$B$3&lt;=7,"In scadenza",IF(A97="Incasso","Da incassare","Da pagare")))))</f>
        <v/>
      </c>
      <c r="I97" s="15" t="str">
        <f aca="false">IF(OR(A97="",E97=""),"",IF(G97&lt;&gt;"",MAX(0,G97-E97),MAX(0,$B$3-E97)))</f>
        <v/>
      </c>
      <c r="J97" s="16" t="str">
        <f aca="false">IF(E97="","",DATE(YEAR(E97),MONTH(E97),1))</f>
        <v/>
      </c>
      <c r="K97" s="12"/>
    </row>
    <row r="98" customFormat="false" ht="15" hidden="false" customHeight="false" outlineLevel="0" collapsed="false">
      <c r="A98" s="12"/>
      <c r="B98" s="12"/>
      <c r="C98" s="12"/>
      <c r="D98" s="13"/>
      <c r="E98" s="13"/>
      <c r="F98" s="14"/>
      <c r="G98" s="13"/>
      <c r="H98" s="15" t="str">
        <f aca="false">IF(OR(A98="",E98=""),"",IF(G98&lt;&gt;"",IF(A98="Incasso","Incassata","Pagata"),IF(E98&lt;$B$3,"Scaduta",IF(E98-$B$3&lt;=7,"In scadenza",IF(A98="Incasso","Da incassare","Da pagare")))))</f>
        <v/>
      </c>
      <c r="I98" s="15" t="str">
        <f aca="false">IF(OR(A98="",E98=""),"",IF(G98&lt;&gt;"",MAX(0,G98-E98),MAX(0,$B$3-E98)))</f>
        <v/>
      </c>
      <c r="J98" s="16" t="str">
        <f aca="false">IF(E98="","",DATE(YEAR(E98),MONTH(E98),1))</f>
        <v/>
      </c>
      <c r="K98" s="12"/>
    </row>
    <row r="99" customFormat="false" ht="15" hidden="false" customHeight="false" outlineLevel="0" collapsed="false">
      <c r="A99" s="12"/>
      <c r="B99" s="12"/>
      <c r="C99" s="12"/>
      <c r="D99" s="13"/>
      <c r="E99" s="13"/>
      <c r="F99" s="14"/>
      <c r="G99" s="13"/>
      <c r="H99" s="15" t="str">
        <f aca="false">IF(OR(A99="",E99=""),"",IF(G99&lt;&gt;"",IF(A99="Incasso","Incassata","Pagata"),IF(E99&lt;$B$3,"Scaduta",IF(E99-$B$3&lt;=7,"In scadenza",IF(A99="Incasso","Da incassare","Da pagare")))))</f>
        <v/>
      </c>
      <c r="I99" s="15" t="str">
        <f aca="false">IF(OR(A99="",E99=""),"",IF(G99&lt;&gt;"",MAX(0,G99-E99),MAX(0,$B$3-E99)))</f>
        <v/>
      </c>
      <c r="J99" s="16" t="str">
        <f aca="false">IF(E99="","",DATE(YEAR(E99),MONTH(E99),1))</f>
        <v/>
      </c>
      <c r="K99" s="12"/>
    </row>
    <row r="100" customFormat="false" ht="15" hidden="false" customHeight="false" outlineLevel="0" collapsed="false">
      <c r="A100" s="12"/>
      <c r="B100" s="12"/>
      <c r="C100" s="12"/>
      <c r="D100" s="13"/>
      <c r="E100" s="13"/>
      <c r="F100" s="14"/>
      <c r="G100" s="13"/>
      <c r="H100" s="15" t="str">
        <f aca="false">IF(OR(A100="",E100=""),"",IF(G100&lt;&gt;"",IF(A100="Incasso","Incassata","Pagata"),IF(E100&lt;$B$3,"Scaduta",IF(E100-$B$3&lt;=7,"In scadenza",IF(A100="Incasso","Da incassare","Da pagare")))))</f>
        <v/>
      </c>
      <c r="I100" s="15" t="str">
        <f aca="false">IF(OR(A100="",E100=""),"",IF(G100&lt;&gt;"",MAX(0,G100-E100),MAX(0,$B$3-E100)))</f>
        <v/>
      </c>
      <c r="J100" s="16" t="str">
        <f aca="false">IF(E100="","",DATE(YEAR(E100),MONTH(E100),1))</f>
        <v/>
      </c>
      <c r="K100" s="12"/>
    </row>
    <row r="101" customFormat="false" ht="15" hidden="false" customHeight="false" outlineLevel="0" collapsed="false">
      <c r="A101" s="12"/>
      <c r="B101" s="12"/>
      <c r="C101" s="12"/>
      <c r="D101" s="13"/>
      <c r="E101" s="13"/>
      <c r="F101" s="14"/>
      <c r="G101" s="13"/>
      <c r="H101" s="15" t="str">
        <f aca="false">IF(OR(A101="",E101=""),"",IF(G101&lt;&gt;"",IF(A101="Incasso","Incassata","Pagata"),IF(E101&lt;$B$3,"Scaduta",IF(E101-$B$3&lt;=7,"In scadenza",IF(A101="Incasso","Da incassare","Da pagare")))))</f>
        <v/>
      </c>
      <c r="I101" s="15" t="str">
        <f aca="false">IF(OR(A101="",E101=""),"",IF(G101&lt;&gt;"",MAX(0,G101-E101),MAX(0,$B$3-E101)))</f>
        <v/>
      </c>
      <c r="J101" s="16" t="str">
        <f aca="false">IF(E101="","",DATE(YEAR(E101),MONTH(E101),1))</f>
        <v/>
      </c>
      <c r="K101" s="12"/>
    </row>
    <row r="102" customFormat="false" ht="15" hidden="false" customHeight="false" outlineLevel="0" collapsed="false">
      <c r="A102" s="12"/>
      <c r="B102" s="12"/>
      <c r="C102" s="12"/>
      <c r="D102" s="13"/>
      <c r="E102" s="13"/>
      <c r="F102" s="14"/>
      <c r="G102" s="13"/>
      <c r="H102" s="15" t="str">
        <f aca="false">IF(OR(A102="",E102=""),"",IF(G102&lt;&gt;"",IF(A102="Incasso","Incassata","Pagata"),IF(E102&lt;$B$3,"Scaduta",IF(E102-$B$3&lt;=7,"In scadenza",IF(A102="Incasso","Da incassare","Da pagare")))))</f>
        <v/>
      </c>
      <c r="I102" s="15" t="str">
        <f aca="false">IF(OR(A102="",E102=""),"",IF(G102&lt;&gt;"",MAX(0,G102-E102),MAX(0,$B$3-E102)))</f>
        <v/>
      </c>
      <c r="J102" s="16" t="str">
        <f aca="false">IF(E102="","",DATE(YEAR(E102),MONTH(E102),1))</f>
        <v/>
      </c>
      <c r="K102" s="12"/>
    </row>
    <row r="103" customFormat="false" ht="15" hidden="false" customHeight="false" outlineLevel="0" collapsed="false">
      <c r="A103" s="12"/>
      <c r="B103" s="12"/>
      <c r="C103" s="12"/>
      <c r="D103" s="13"/>
      <c r="E103" s="13"/>
      <c r="F103" s="14"/>
      <c r="G103" s="13"/>
      <c r="H103" s="15" t="str">
        <f aca="false">IF(OR(A103="",E103=""),"",IF(G103&lt;&gt;"",IF(A103="Incasso","Incassata","Pagata"),IF(E103&lt;$B$3,"Scaduta",IF(E103-$B$3&lt;=7,"In scadenza",IF(A103="Incasso","Da incassare","Da pagare")))))</f>
        <v/>
      </c>
      <c r="I103" s="15" t="str">
        <f aca="false">IF(OR(A103="",E103=""),"",IF(G103&lt;&gt;"",MAX(0,G103-E103),MAX(0,$B$3-E103)))</f>
        <v/>
      </c>
      <c r="J103" s="16" t="str">
        <f aca="false">IF(E103="","",DATE(YEAR(E103),MONTH(E103),1))</f>
        <v/>
      </c>
      <c r="K103" s="12"/>
    </row>
    <row r="104" customFormat="false" ht="15" hidden="false" customHeight="false" outlineLevel="0" collapsed="false">
      <c r="A104" s="12"/>
      <c r="B104" s="12"/>
      <c r="C104" s="12"/>
      <c r="D104" s="13"/>
      <c r="E104" s="13"/>
      <c r="F104" s="14"/>
      <c r="G104" s="13"/>
      <c r="H104" s="15" t="str">
        <f aca="false">IF(OR(A104="",E104=""),"",IF(G104&lt;&gt;"",IF(A104="Incasso","Incassata","Pagata"),IF(E104&lt;$B$3,"Scaduta",IF(E104-$B$3&lt;=7,"In scadenza",IF(A104="Incasso","Da incassare","Da pagare")))))</f>
        <v/>
      </c>
      <c r="I104" s="15" t="str">
        <f aca="false">IF(OR(A104="",E104=""),"",IF(G104&lt;&gt;"",MAX(0,G104-E104),MAX(0,$B$3-E104)))</f>
        <v/>
      </c>
      <c r="J104" s="16" t="str">
        <f aca="false">IF(E104="","",DATE(YEAR(E104),MONTH(E104),1))</f>
        <v/>
      </c>
      <c r="K104" s="12"/>
    </row>
    <row r="105" customFormat="false" ht="15" hidden="false" customHeight="false" outlineLevel="0" collapsed="false">
      <c r="A105" s="12"/>
      <c r="B105" s="12"/>
      <c r="C105" s="12"/>
      <c r="D105" s="13"/>
      <c r="E105" s="13"/>
      <c r="F105" s="14"/>
      <c r="G105" s="13"/>
      <c r="H105" s="15" t="str">
        <f aca="false">IF(OR(A105="",E105=""),"",IF(G105&lt;&gt;"",IF(A105="Incasso","Incassata","Pagata"),IF(E105&lt;$B$3,"Scaduta",IF(E105-$B$3&lt;=7,"In scadenza",IF(A105="Incasso","Da incassare","Da pagare")))))</f>
        <v/>
      </c>
      <c r="I105" s="15" t="str">
        <f aca="false">IF(OR(A105="",E105=""),"",IF(G105&lt;&gt;"",MAX(0,G105-E105),MAX(0,$B$3-E105)))</f>
        <v/>
      </c>
      <c r="J105" s="16" t="str">
        <f aca="false">IF(E105="","",DATE(YEAR(E105),MONTH(E105),1))</f>
        <v/>
      </c>
      <c r="K105" s="12"/>
    </row>
    <row r="106" customFormat="false" ht="15" hidden="false" customHeight="false" outlineLevel="0" collapsed="false">
      <c r="A106" s="12"/>
      <c r="B106" s="12"/>
      <c r="C106" s="12"/>
      <c r="D106" s="13"/>
      <c r="E106" s="13"/>
      <c r="F106" s="14"/>
      <c r="G106" s="13"/>
      <c r="H106" s="15" t="str">
        <f aca="false">IF(OR(A106="",E106=""),"",IF(G106&lt;&gt;"",IF(A106="Incasso","Incassata","Pagata"),IF(E106&lt;$B$3,"Scaduta",IF(E106-$B$3&lt;=7,"In scadenza",IF(A106="Incasso","Da incassare","Da pagare")))))</f>
        <v/>
      </c>
      <c r="I106" s="15" t="str">
        <f aca="false">IF(OR(A106="",E106=""),"",IF(G106&lt;&gt;"",MAX(0,G106-E106),MAX(0,$B$3-E106)))</f>
        <v/>
      </c>
      <c r="J106" s="16" t="str">
        <f aca="false">IF(E106="","",DATE(YEAR(E106),MONTH(E106),1))</f>
        <v/>
      </c>
      <c r="K106" s="12"/>
    </row>
    <row r="107" customFormat="false" ht="15" hidden="false" customHeight="false" outlineLevel="0" collapsed="false">
      <c r="A107" s="12"/>
      <c r="B107" s="12"/>
      <c r="C107" s="12"/>
      <c r="D107" s="13"/>
      <c r="E107" s="13"/>
      <c r="F107" s="14"/>
      <c r="G107" s="13"/>
      <c r="H107" s="15" t="str">
        <f aca="false">IF(OR(A107="",E107=""),"",IF(G107&lt;&gt;"",IF(A107="Incasso","Incassata","Pagata"),IF(E107&lt;$B$3,"Scaduta",IF(E107-$B$3&lt;=7,"In scadenza",IF(A107="Incasso","Da incassare","Da pagare")))))</f>
        <v/>
      </c>
      <c r="I107" s="15" t="str">
        <f aca="false">IF(OR(A107="",E107=""),"",IF(G107&lt;&gt;"",MAX(0,G107-E107),MAX(0,$B$3-E107)))</f>
        <v/>
      </c>
      <c r="J107" s="16" t="str">
        <f aca="false">IF(E107="","",DATE(YEAR(E107),MONTH(E107),1))</f>
        <v/>
      </c>
      <c r="K107" s="12"/>
    </row>
    <row r="108" customFormat="false" ht="15" hidden="false" customHeight="false" outlineLevel="0" collapsed="false">
      <c r="A108" s="12"/>
      <c r="B108" s="12"/>
      <c r="C108" s="12"/>
      <c r="D108" s="13"/>
      <c r="E108" s="13"/>
      <c r="F108" s="14"/>
      <c r="G108" s="13"/>
      <c r="H108" s="15" t="str">
        <f aca="false">IF(OR(A108="",E108=""),"",IF(G108&lt;&gt;"",IF(A108="Incasso","Incassata","Pagata"),IF(E108&lt;$B$3,"Scaduta",IF(E108-$B$3&lt;=7,"In scadenza",IF(A108="Incasso","Da incassare","Da pagare")))))</f>
        <v/>
      </c>
      <c r="I108" s="15" t="str">
        <f aca="false">IF(OR(A108="",E108=""),"",IF(G108&lt;&gt;"",MAX(0,G108-E108),MAX(0,$B$3-E108)))</f>
        <v/>
      </c>
      <c r="J108" s="16" t="str">
        <f aca="false">IF(E108="","",DATE(YEAR(E108),MONTH(E108),1))</f>
        <v/>
      </c>
      <c r="K108" s="12"/>
    </row>
    <row r="109" customFormat="false" ht="15" hidden="false" customHeight="false" outlineLevel="0" collapsed="false">
      <c r="A109" s="12"/>
      <c r="B109" s="12"/>
      <c r="C109" s="12"/>
      <c r="D109" s="13"/>
      <c r="E109" s="13"/>
      <c r="F109" s="14"/>
      <c r="G109" s="13"/>
      <c r="H109" s="15" t="str">
        <f aca="false">IF(OR(A109="",E109=""),"",IF(G109&lt;&gt;"",IF(A109="Incasso","Incassata","Pagata"),IF(E109&lt;$B$3,"Scaduta",IF(E109-$B$3&lt;=7,"In scadenza",IF(A109="Incasso","Da incassare","Da pagare")))))</f>
        <v/>
      </c>
      <c r="I109" s="15" t="str">
        <f aca="false">IF(OR(A109="",E109=""),"",IF(G109&lt;&gt;"",MAX(0,G109-E109),MAX(0,$B$3-E109)))</f>
        <v/>
      </c>
      <c r="J109" s="16" t="str">
        <f aca="false">IF(E109="","",DATE(YEAR(E109),MONTH(E109),1))</f>
        <v/>
      </c>
      <c r="K109" s="12"/>
    </row>
    <row r="110" customFormat="false" ht="15" hidden="false" customHeight="false" outlineLevel="0" collapsed="false">
      <c r="A110" s="12"/>
      <c r="B110" s="12"/>
      <c r="C110" s="12"/>
      <c r="D110" s="13"/>
      <c r="E110" s="13"/>
      <c r="F110" s="14"/>
      <c r="G110" s="13"/>
      <c r="H110" s="15" t="str">
        <f aca="false">IF(OR(A110="",E110=""),"",IF(G110&lt;&gt;"",IF(A110="Incasso","Incassata","Pagata"),IF(E110&lt;$B$3,"Scaduta",IF(E110-$B$3&lt;=7,"In scadenza",IF(A110="Incasso","Da incassare","Da pagare")))))</f>
        <v/>
      </c>
      <c r="I110" s="15" t="str">
        <f aca="false">IF(OR(A110="",E110=""),"",IF(G110&lt;&gt;"",MAX(0,G110-E110),MAX(0,$B$3-E110)))</f>
        <v/>
      </c>
      <c r="J110" s="16" t="str">
        <f aca="false">IF(E110="","",DATE(YEAR(E110),MONTH(E110),1))</f>
        <v/>
      </c>
      <c r="K110" s="12"/>
    </row>
    <row r="111" customFormat="false" ht="15" hidden="false" customHeight="false" outlineLevel="0" collapsed="false">
      <c r="A111" s="12"/>
      <c r="B111" s="12"/>
      <c r="C111" s="12"/>
      <c r="D111" s="13"/>
      <c r="E111" s="13"/>
      <c r="F111" s="14"/>
      <c r="G111" s="13"/>
      <c r="H111" s="15" t="str">
        <f aca="false">IF(OR(A111="",E111=""),"",IF(G111&lt;&gt;"",IF(A111="Incasso","Incassata","Pagata"),IF(E111&lt;$B$3,"Scaduta",IF(E111-$B$3&lt;=7,"In scadenza",IF(A111="Incasso","Da incassare","Da pagare")))))</f>
        <v/>
      </c>
      <c r="I111" s="15" t="str">
        <f aca="false">IF(OR(A111="",E111=""),"",IF(G111&lt;&gt;"",MAX(0,G111-E111),MAX(0,$B$3-E111)))</f>
        <v/>
      </c>
      <c r="J111" s="16" t="str">
        <f aca="false">IF(E111="","",DATE(YEAR(E111),MONTH(E111),1))</f>
        <v/>
      </c>
      <c r="K111" s="12"/>
    </row>
    <row r="112" customFormat="false" ht="15" hidden="false" customHeight="false" outlineLevel="0" collapsed="false">
      <c r="A112" s="12"/>
      <c r="B112" s="12"/>
      <c r="C112" s="12"/>
      <c r="D112" s="13"/>
      <c r="E112" s="13"/>
      <c r="F112" s="14"/>
      <c r="G112" s="13"/>
      <c r="H112" s="15" t="str">
        <f aca="false">IF(OR(A112="",E112=""),"",IF(G112&lt;&gt;"",IF(A112="Incasso","Incassata","Pagata"),IF(E112&lt;$B$3,"Scaduta",IF(E112-$B$3&lt;=7,"In scadenza",IF(A112="Incasso","Da incassare","Da pagare")))))</f>
        <v/>
      </c>
      <c r="I112" s="15" t="str">
        <f aca="false">IF(OR(A112="",E112=""),"",IF(G112&lt;&gt;"",MAX(0,G112-E112),MAX(0,$B$3-E112)))</f>
        <v/>
      </c>
      <c r="J112" s="16" t="str">
        <f aca="false">IF(E112="","",DATE(YEAR(E112),MONTH(E112),1))</f>
        <v/>
      </c>
      <c r="K112" s="12"/>
    </row>
    <row r="113" customFormat="false" ht="15" hidden="false" customHeight="false" outlineLevel="0" collapsed="false">
      <c r="A113" s="12"/>
      <c r="B113" s="12"/>
      <c r="C113" s="12"/>
      <c r="D113" s="13"/>
      <c r="E113" s="13"/>
      <c r="F113" s="14"/>
      <c r="G113" s="13"/>
      <c r="H113" s="15" t="str">
        <f aca="false">IF(OR(A113="",E113=""),"",IF(G113&lt;&gt;"",IF(A113="Incasso","Incassata","Pagata"),IF(E113&lt;$B$3,"Scaduta",IF(E113-$B$3&lt;=7,"In scadenza",IF(A113="Incasso","Da incassare","Da pagare")))))</f>
        <v/>
      </c>
      <c r="I113" s="15" t="str">
        <f aca="false">IF(OR(A113="",E113=""),"",IF(G113&lt;&gt;"",MAX(0,G113-E113),MAX(0,$B$3-E113)))</f>
        <v/>
      </c>
      <c r="J113" s="16" t="str">
        <f aca="false">IF(E113="","",DATE(YEAR(E113),MONTH(E113),1))</f>
        <v/>
      </c>
      <c r="K113" s="12"/>
    </row>
    <row r="114" customFormat="false" ht="15" hidden="false" customHeight="false" outlineLevel="0" collapsed="false">
      <c r="A114" s="12"/>
      <c r="B114" s="12"/>
      <c r="C114" s="12"/>
      <c r="D114" s="13"/>
      <c r="E114" s="13"/>
      <c r="F114" s="14"/>
      <c r="G114" s="13"/>
      <c r="H114" s="15" t="str">
        <f aca="false">IF(OR(A114="",E114=""),"",IF(G114&lt;&gt;"",IF(A114="Incasso","Incassata","Pagata"),IF(E114&lt;$B$3,"Scaduta",IF(E114-$B$3&lt;=7,"In scadenza",IF(A114="Incasso","Da incassare","Da pagare")))))</f>
        <v/>
      </c>
      <c r="I114" s="15" t="str">
        <f aca="false">IF(OR(A114="",E114=""),"",IF(G114&lt;&gt;"",MAX(0,G114-E114),MAX(0,$B$3-E114)))</f>
        <v/>
      </c>
      <c r="J114" s="16" t="str">
        <f aca="false">IF(E114="","",DATE(YEAR(E114),MONTH(E114),1))</f>
        <v/>
      </c>
      <c r="K114" s="12"/>
    </row>
    <row r="115" customFormat="false" ht="15" hidden="false" customHeight="false" outlineLevel="0" collapsed="false">
      <c r="A115" s="12"/>
      <c r="B115" s="12"/>
      <c r="C115" s="12"/>
      <c r="D115" s="13"/>
      <c r="E115" s="13"/>
      <c r="F115" s="14"/>
      <c r="G115" s="13"/>
      <c r="H115" s="15" t="str">
        <f aca="false">IF(OR(A115="",E115=""),"",IF(G115&lt;&gt;"",IF(A115="Incasso","Incassata","Pagata"),IF(E115&lt;$B$3,"Scaduta",IF(E115-$B$3&lt;=7,"In scadenza",IF(A115="Incasso","Da incassare","Da pagare")))))</f>
        <v/>
      </c>
      <c r="I115" s="15" t="str">
        <f aca="false">IF(OR(A115="",E115=""),"",IF(G115&lt;&gt;"",MAX(0,G115-E115),MAX(0,$B$3-E115)))</f>
        <v/>
      </c>
      <c r="J115" s="16" t="str">
        <f aca="false">IF(E115="","",DATE(YEAR(E115),MONTH(E115),1))</f>
        <v/>
      </c>
      <c r="K115" s="12"/>
    </row>
    <row r="116" customFormat="false" ht="15" hidden="false" customHeight="false" outlineLevel="0" collapsed="false">
      <c r="A116" s="12"/>
      <c r="B116" s="12"/>
      <c r="C116" s="12"/>
      <c r="D116" s="13"/>
      <c r="E116" s="13"/>
      <c r="F116" s="14"/>
      <c r="G116" s="13"/>
      <c r="H116" s="15" t="str">
        <f aca="false">IF(OR(A116="",E116=""),"",IF(G116&lt;&gt;"",IF(A116="Incasso","Incassata","Pagata"),IF(E116&lt;$B$3,"Scaduta",IF(E116-$B$3&lt;=7,"In scadenza",IF(A116="Incasso","Da incassare","Da pagare")))))</f>
        <v/>
      </c>
      <c r="I116" s="15" t="str">
        <f aca="false">IF(OR(A116="",E116=""),"",IF(G116&lt;&gt;"",MAX(0,G116-E116),MAX(0,$B$3-E116)))</f>
        <v/>
      </c>
      <c r="J116" s="16" t="str">
        <f aca="false">IF(E116="","",DATE(YEAR(E116),MONTH(E116),1))</f>
        <v/>
      </c>
      <c r="K116" s="12"/>
    </row>
    <row r="117" customFormat="false" ht="15" hidden="false" customHeight="false" outlineLevel="0" collapsed="false">
      <c r="A117" s="12"/>
      <c r="B117" s="12"/>
      <c r="C117" s="12"/>
      <c r="D117" s="13"/>
      <c r="E117" s="13"/>
      <c r="F117" s="14"/>
      <c r="G117" s="13"/>
      <c r="H117" s="15" t="str">
        <f aca="false">IF(OR(A117="",E117=""),"",IF(G117&lt;&gt;"",IF(A117="Incasso","Incassata","Pagata"),IF(E117&lt;$B$3,"Scaduta",IF(E117-$B$3&lt;=7,"In scadenza",IF(A117="Incasso","Da incassare","Da pagare")))))</f>
        <v/>
      </c>
      <c r="I117" s="15" t="str">
        <f aca="false">IF(OR(A117="",E117=""),"",IF(G117&lt;&gt;"",MAX(0,G117-E117),MAX(0,$B$3-E117)))</f>
        <v/>
      </c>
      <c r="J117" s="16" t="str">
        <f aca="false">IF(E117="","",DATE(YEAR(E117),MONTH(E117),1))</f>
        <v/>
      </c>
      <c r="K117" s="12"/>
    </row>
    <row r="118" customFormat="false" ht="15" hidden="false" customHeight="false" outlineLevel="0" collapsed="false">
      <c r="A118" s="12"/>
      <c r="B118" s="12"/>
      <c r="C118" s="12"/>
      <c r="D118" s="13"/>
      <c r="E118" s="13"/>
      <c r="F118" s="14"/>
      <c r="G118" s="13"/>
      <c r="H118" s="15" t="str">
        <f aca="false">IF(OR(A118="",E118=""),"",IF(G118&lt;&gt;"",IF(A118="Incasso","Incassata","Pagata"),IF(E118&lt;$B$3,"Scaduta",IF(E118-$B$3&lt;=7,"In scadenza",IF(A118="Incasso","Da incassare","Da pagare")))))</f>
        <v/>
      </c>
      <c r="I118" s="15" t="str">
        <f aca="false">IF(OR(A118="",E118=""),"",IF(G118&lt;&gt;"",MAX(0,G118-E118),MAX(0,$B$3-E118)))</f>
        <v/>
      </c>
      <c r="J118" s="16" t="str">
        <f aca="false">IF(E118="","",DATE(YEAR(E118),MONTH(E118),1))</f>
        <v/>
      </c>
      <c r="K118" s="12"/>
    </row>
    <row r="119" customFormat="false" ht="15" hidden="false" customHeight="false" outlineLevel="0" collapsed="false">
      <c r="A119" s="12"/>
      <c r="B119" s="12"/>
      <c r="C119" s="12"/>
      <c r="D119" s="13"/>
      <c r="E119" s="13"/>
      <c r="F119" s="14"/>
      <c r="G119" s="13"/>
      <c r="H119" s="15" t="str">
        <f aca="false">IF(OR(A119="",E119=""),"",IF(G119&lt;&gt;"",IF(A119="Incasso","Incassata","Pagata"),IF(E119&lt;$B$3,"Scaduta",IF(E119-$B$3&lt;=7,"In scadenza",IF(A119="Incasso","Da incassare","Da pagare")))))</f>
        <v/>
      </c>
      <c r="I119" s="15" t="str">
        <f aca="false">IF(OR(A119="",E119=""),"",IF(G119&lt;&gt;"",MAX(0,G119-E119),MAX(0,$B$3-E119)))</f>
        <v/>
      </c>
      <c r="J119" s="16" t="str">
        <f aca="false">IF(E119="","",DATE(YEAR(E119),MONTH(E119),1))</f>
        <v/>
      </c>
      <c r="K119" s="12"/>
    </row>
    <row r="120" customFormat="false" ht="15" hidden="false" customHeight="false" outlineLevel="0" collapsed="false">
      <c r="A120" s="12"/>
      <c r="B120" s="12"/>
      <c r="C120" s="12"/>
      <c r="D120" s="13"/>
      <c r="E120" s="13"/>
      <c r="F120" s="14"/>
      <c r="G120" s="13"/>
      <c r="H120" s="15" t="str">
        <f aca="false">IF(OR(A120="",E120=""),"",IF(G120&lt;&gt;"",IF(A120="Incasso","Incassata","Pagata"),IF(E120&lt;$B$3,"Scaduta",IF(E120-$B$3&lt;=7,"In scadenza",IF(A120="Incasso","Da incassare","Da pagare")))))</f>
        <v/>
      </c>
      <c r="I120" s="15" t="str">
        <f aca="false">IF(OR(A120="",E120=""),"",IF(G120&lt;&gt;"",MAX(0,G120-E120),MAX(0,$B$3-E120)))</f>
        <v/>
      </c>
      <c r="J120" s="16" t="str">
        <f aca="false">IF(E120="","",DATE(YEAR(E120),MONTH(E120),1))</f>
        <v/>
      </c>
      <c r="K120" s="12"/>
    </row>
    <row r="121" customFormat="false" ht="15" hidden="false" customHeight="false" outlineLevel="0" collapsed="false">
      <c r="A121" s="12"/>
      <c r="B121" s="12"/>
      <c r="C121" s="12"/>
      <c r="D121" s="13"/>
      <c r="E121" s="13"/>
      <c r="F121" s="14"/>
      <c r="G121" s="13"/>
      <c r="H121" s="15" t="str">
        <f aca="false">IF(OR(A121="",E121=""),"",IF(G121&lt;&gt;"",IF(A121="Incasso","Incassata","Pagata"),IF(E121&lt;$B$3,"Scaduta",IF(E121-$B$3&lt;=7,"In scadenza",IF(A121="Incasso","Da incassare","Da pagare")))))</f>
        <v/>
      </c>
      <c r="I121" s="15" t="str">
        <f aca="false">IF(OR(A121="",E121=""),"",IF(G121&lt;&gt;"",MAX(0,G121-E121),MAX(0,$B$3-E121)))</f>
        <v/>
      </c>
      <c r="J121" s="16" t="str">
        <f aca="false">IF(E121="","",DATE(YEAR(E121),MONTH(E121),1))</f>
        <v/>
      </c>
      <c r="K121" s="12"/>
    </row>
    <row r="122" customFormat="false" ht="15" hidden="false" customHeight="false" outlineLevel="0" collapsed="false">
      <c r="A122" s="12"/>
      <c r="B122" s="12"/>
      <c r="C122" s="12"/>
      <c r="D122" s="13"/>
      <c r="E122" s="13"/>
      <c r="F122" s="14"/>
      <c r="G122" s="13"/>
      <c r="H122" s="15" t="str">
        <f aca="false">IF(OR(A122="",E122=""),"",IF(G122&lt;&gt;"",IF(A122="Incasso","Incassata","Pagata"),IF(E122&lt;$B$3,"Scaduta",IF(E122-$B$3&lt;=7,"In scadenza",IF(A122="Incasso","Da incassare","Da pagare")))))</f>
        <v/>
      </c>
      <c r="I122" s="15" t="str">
        <f aca="false">IF(OR(A122="",E122=""),"",IF(G122&lt;&gt;"",MAX(0,G122-E122),MAX(0,$B$3-E122)))</f>
        <v/>
      </c>
      <c r="J122" s="16" t="str">
        <f aca="false">IF(E122="","",DATE(YEAR(E122),MONTH(E122),1))</f>
        <v/>
      </c>
      <c r="K122" s="12"/>
    </row>
    <row r="123" customFormat="false" ht="15" hidden="false" customHeight="false" outlineLevel="0" collapsed="false">
      <c r="A123" s="12"/>
      <c r="B123" s="12"/>
      <c r="C123" s="12"/>
      <c r="D123" s="13"/>
      <c r="E123" s="13"/>
      <c r="F123" s="14"/>
      <c r="G123" s="13"/>
      <c r="H123" s="15" t="str">
        <f aca="false">IF(OR(A123="",E123=""),"",IF(G123&lt;&gt;"",IF(A123="Incasso","Incassata","Pagata"),IF(E123&lt;$B$3,"Scaduta",IF(E123-$B$3&lt;=7,"In scadenza",IF(A123="Incasso","Da incassare","Da pagare")))))</f>
        <v/>
      </c>
      <c r="I123" s="15" t="str">
        <f aca="false">IF(OR(A123="",E123=""),"",IF(G123&lt;&gt;"",MAX(0,G123-E123),MAX(0,$B$3-E123)))</f>
        <v/>
      </c>
      <c r="J123" s="16" t="str">
        <f aca="false">IF(E123="","",DATE(YEAR(E123),MONTH(E123),1))</f>
        <v/>
      </c>
      <c r="K123" s="12"/>
    </row>
    <row r="124" customFormat="false" ht="15" hidden="false" customHeight="false" outlineLevel="0" collapsed="false">
      <c r="A124" s="12"/>
      <c r="B124" s="12"/>
      <c r="C124" s="12"/>
      <c r="D124" s="13"/>
      <c r="E124" s="13"/>
      <c r="F124" s="14"/>
      <c r="G124" s="13"/>
      <c r="H124" s="15" t="str">
        <f aca="false">IF(OR(A124="",E124=""),"",IF(G124&lt;&gt;"",IF(A124="Incasso","Incassata","Pagata"),IF(E124&lt;$B$3,"Scaduta",IF(E124-$B$3&lt;=7,"In scadenza",IF(A124="Incasso","Da incassare","Da pagare")))))</f>
        <v/>
      </c>
      <c r="I124" s="15" t="str">
        <f aca="false">IF(OR(A124="",E124=""),"",IF(G124&lt;&gt;"",MAX(0,G124-E124),MAX(0,$B$3-E124)))</f>
        <v/>
      </c>
      <c r="J124" s="16" t="str">
        <f aca="false">IF(E124="","",DATE(YEAR(E124),MONTH(E124),1))</f>
        <v/>
      </c>
      <c r="K124" s="12"/>
    </row>
    <row r="125" customFormat="false" ht="15" hidden="false" customHeight="false" outlineLevel="0" collapsed="false">
      <c r="A125" s="12"/>
      <c r="B125" s="12"/>
      <c r="C125" s="12"/>
      <c r="D125" s="13"/>
      <c r="E125" s="13"/>
      <c r="F125" s="14"/>
      <c r="G125" s="13"/>
      <c r="H125" s="15" t="str">
        <f aca="false">IF(OR(A125="",E125=""),"",IF(G125&lt;&gt;"",IF(A125="Incasso","Incassata","Pagata"),IF(E125&lt;$B$3,"Scaduta",IF(E125-$B$3&lt;=7,"In scadenza",IF(A125="Incasso","Da incassare","Da pagare")))))</f>
        <v/>
      </c>
      <c r="I125" s="15" t="str">
        <f aca="false">IF(OR(A125="",E125=""),"",IF(G125&lt;&gt;"",MAX(0,G125-E125),MAX(0,$B$3-E125)))</f>
        <v/>
      </c>
      <c r="J125" s="16" t="str">
        <f aca="false">IF(E125="","",DATE(YEAR(E125),MONTH(E125),1))</f>
        <v/>
      </c>
      <c r="K125" s="12"/>
    </row>
    <row r="126" customFormat="false" ht="15" hidden="false" customHeight="false" outlineLevel="0" collapsed="false">
      <c r="A126" s="12"/>
      <c r="B126" s="12"/>
      <c r="C126" s="12"/>
      <c r="D126" s="13"/>
      <c r="E126" s="13"/>
      <c r="F126" s="14"/>
      <c r="G126" s="13"/>
      <c r="H126" s="15" t="str">
        <f aca="false">IF(OR(A126="",E126=""),"",IF(G126&lt;&gt;"",IF(A126="Incasso","Incassata","Pagata"),IF(E126&lt;$B$3,"Scaduta",IF(E126-$B$3&lt;=7,"In scadenza",IF(A126="Incasso","Da incassare","Da pagare")))))</f>
        <v/>
      </c>
      <c r="I126" s="15" t="str">
        <f aca="false">IF(OR(A126="",E126=""),"",IF(G126&lt;&gt;"",MAX(0,G126-E126),MAX(0,$B$3-E126)))</f>
        <v/>
      </c>
      <c r="J126" s="16" t="str">
        <f aca="false">IF(E126="","",DATE(YEAR(E126),MONTH(E126),1))</f>
        <v/>
      </c>
      <c r="K126" s="12"/>
    </row>
    <row r="127" customFormat="false" ht="15" hidden="false" customHeight="false" outlineLevel="0" collapsed="false">
      <c r="A127" s="12"/>
      <c r="B127" s="12"/>
      <c r="C127" s="12"/>
      <c r="D127" s="13"/>
      <c r="E127" s="13"/>
      <c r="F127" s="14"/>
      <c r="G127" s="13"/>
      <c r="H127" s="15" t="str">
        <f aca="false">IF(OR(A127="",E127=""),"",IF(G127&lt;&gt;"",IF(A127="Incasso","Incassata","Pagata"),IF(E127&lt;$B$3,"Scaduta",IF(E127-$B$3&lt;=7,"In scadenza",IF(A127="Incasso","Da incassare","Da pagare")))))</f>
        <v/>
      </c>
      <c r="I127" s="15" t="str">
        <f aca="false">IF(OR(A127="",E127=""),"",IF(G127&lt;&gt;"",MAX(0,G127-E127),MAX(0,$B$3-E127)))</f>
        <v/>
      </c>
      <c r="J127" s="16" t="str">
        <f aca="false">IF(E127="","",DATE(YEAR(E127),MONTH(E127),1))</f>
        <v/>
      </c>
      <c r="K127" s="12"/>
    </row>
    <row r="128" customFormat="false" ht="15" hidden="false" customHeight="false" outlineLevel="0" collapsed="false">
      <c r="A128" s="12"/>
      <c r="B128" s="12"/>
      <c r="C128" s="12"/>
      <c r="D128" s="13"/>
      <c r="E128" s="13"/>
      <c r="F128" s="14"/>
      <c r="G128" s="13"/>
      <c r="H128" s="15" t="str">
        <f aca="false">IF(OR(A128="",E128=""),"",IF(G128&lt;&gt;"",IF(A128="Incasso","Incassata","Pagata"),IF(E128&lt;$B$3,"Scaduta",IF(E128-$B$3&lt;=7,"In scadenza",IF(A128="Incasso","Da incassare","Da pagare")))))</f>
        <v/>
      </c>
      <c r="I128" s="15" t="str">
        <f aca="false">IF(OR(A128="",E128=""),"",IF(G128&lt;&gt;"",MAX(0,G128-E128),MAX(0,$B$3-E128)))</f>
        <v/>
      </c>
      <c r="J128" s="16" t="str">
        <f aca="false">IF(E128="","",DATE(YEAR(E128),MONTH(E128),1))</f>
        <v/>
      </c>
      <c r="K128" s="12"/>
    </row>
    <row r="129" customFormat="false" ht="15" hidden="false" customHeight="false" outlineLevel="0" collapsed="false">
      <c r="A129" s="12"/>
      <c r="B129" s="12"/>
      <c r="C129" s="12"/>
      <c r="D129" s="13"/>
      <c r="E129" s="13"/>
      <c r="F129" s="14"/>
      <c r="G129" s="13"/>
      <c r="H129" s="15" t="str">
        <f aca="false">IF(OR(A129="",E129=""),"",IF(G129&lt;&gt;"",IF(A129="Incasso","Incassata","Pagata"),IF(E129&lt;$B$3,"Scaduta",IF(E129-$B$3&lt;=7,"In scadenza",IF(A129="Incasso","Da incassare","Da pagare")))))</f>
        <v/>
      </c>
      <c r="I129" s="15" t="str">
        <f aca="false">IF(OR(A129="",E129=""),"",IF(G129&lt;&gt;"",MAX(0,G129-E129),MAX(0,$B$3-E129)))</f>
        <v/>
      </c>
      <c r="J129" s="16" t="str">
        <f aca="false">IF(E129="","",DATE(YEAR(E129),MONTH(E129),1))</f>
        <v/>
      </c>
      <c r="K129" s="12"/>
    </row>
    <row r="130" customFormat="false" ht="15" hidden="false" customHeight="false" outlineLevel="0" collapsed="false">
      <c r="A130" s="12"/>
      <c r="B130" s="12"/>
      <c r="C130" s="12"/>
      <c r="D130" s="13"/>
      <c r="E130" s="13"/>
      <c r="F130" s="14"/>
      <c r="G130" s="13"/>
      <c r="H130" s="15" t="str">
        <f aca="false">IF(OR(A130="",E130=""),"",IF(G130&lt;&gt;"",IF(A130="Incasso","Incassata","Pagata"),IF(E130&lt;$B$3,"Scaduta",IF(E130-$B$3&lt;=7,"In scadenza",IF(A130="Incasso","Da incassare","Da pagare")))))</f>
        <v/>
      </c>
      <c r="I130" s="15" t="str">
        <f aca="false">IF(OR(A130="",E130=""),"",IF(G130&lt;&gt;"",MAX(0,G130-E130),MAX(0,$B$3-E130)))</f>
        <v/>
      </c>
      <c r="J130" s="16" t="str">
        <f aca="false">IF(E130="","",DATE(YEAR(E130),MONTH(E130),1))</f>
        <v/>
      </c>
      <c r="K130" s="12"/>
    </row>
    <row r="131" customFormat="false" ht="15" hidden="false" customHeight="false" outlineLevel="0" collapsed="false">
      <c r="A131" s="12"/>
      <c r="B131" s="12"/>
      <c r="C131" s="12"/>
      <c r="D131" s="13"/>
      <c r="E131" s="13"/>
      <c r="F131" s="14"/>
      <c r="G131" s="13"/>
      <c r="H131" s="15" t="str">
        <f aca="false">IF(OR(A131="",E131=""),"",IF(G131&lt;&gt;"",IF(A131="Incasso","Incassata","Pagata"),IF(E131&lt;$B$3,"Scaduta",IF(E131-$B$3&lt;=7,"In scadenza",IF(A131="Incasso","Da incassare","Da pagare")))))</f>
        <v/>
      </c>
      <c r="I131" s="15" t="str">
        <f aca="false">IF(OR(A131="",E131=""),"",IF(G131&lt;&gt;"",MAX(0,G131-E131),MAX(0,$B$3-E131)))</f>
        <v/>
      </c>
      <c r="J131" s="16" t="str">
        <f aca="false">IF(E131="","",DATE(YEAR(E131),MONTH(E131),1))</f>
        <v/>
      </c>
      <c r="K131" s="12"/>
    </row>
    <row r="132" customFormat="false" ht="15" hidden="false" customHeight="false" outlineLevel="0" collapsed="false">
      <c r="A132" s="12"/>
      <c r="B132" s="12"/>
      <c r="C132" s="12"/>
      <c r="D132" s="13"/>
      <c r="E132" s="13"/>
      <c r="F132" s="14"/>
      <c r="G132" s="13"/>
      <c r="H132" s="15" t="str">
        <f aca="false">IF(OR(A132="",E132=""),"",IF(G132&lt;&gt;"",IF(A132="Incasso","Incassata","Pagata"),IF(E132&lt;$B$3,"Scaduta",IF(E132-$B$3&lt;=7,"In scadenza",IF(A132="Incasso","Da incassare","Da pagare")))))</f>
        <v/>
      </c>
      <c r="I132" s="15" t="str">
        <f aca="false">IF(OR(A132="",E132=""),"",IF(G132&lt;&gt;"",MAX(0,G132-E132),MAX(0,$B$3-E132)))</f>
        <v/>
      </c>
      <c r="J132" s="16" t="str">
        <f aca="false">IF(E132="","",DATE(YEAR(E132),MONTH(E132),1))</f>
        <v/>
      </c>
      <c r="K132" s="12"/>
    </row>
    <row r="133" customFormat="false" ht="15" hidden="false" customHeight="false" outlineLevel="0" collapsed="false">
      <c r="A133" s="12"/>
      <c r="B133" s="12"/>
      <c r="C133" s="12"/>
      <c r="D133" s="13"/>
      <c r="E133" s="13"/>
      <c r="F133" s="14"/>
      <c r="G133" s="13"/>
      <c r="H133" s="15" t="str">
        <f aca="false">IF(OR(A133="",E133=""),"",IF(G133&lt;&gt;"",IF(A133="Incasso","Incassata","Pagata"),IF(E133&lt;$B$3,"Scaduta",IF(E133-$B$3&lt;=7,"In scadenza",IF(A133="Incasso","Da incassare","Da pagare")))))</f>
        <v/>
      </c>
      <c r="I133" s="15" t="str">
        <f aca="false">IF(OR(A133="",E133=""),"",IF(G133&lt;&gt;"",MAX(0,G133-E133),MAX(0,$B$3-E133)))</f>
        <v/>
      </c>
      <c r="J133" s="16" t="str">
        <f aca="false">IF(E133="","",DATE(YEAR(E133),MONTH(E133),1))</f>
        <v/>
      </c>
      <c r="K133" s="12"/>
    </row>
    <row r="134" customFormat="false" ht="15" hidden="false" customHeight="false" outlineLevel="0" collapsed="false">
      <c r="A134" s="12"/>
      <c r="B134" s="12"/>
      <c r="C134" s="12"/>
      <c r="D134" s="13"/>
      <c r="E134" s="13"/>
      <c r="F134" s="14"/>
      <c r="G134" s="13"/>
      <c r="H134" s="15" t="str">
        <f aca="false">IF(OR(A134="",E134=""),"",IF(G134&lt;&gt;"",IF(A134="Incasso","Incassata","Pagata"),IF(E134&lt;$B$3,"Scaduta",IF(E134-$B$3&lt;=7,"In scadenza",IF(A134="Incasso","Da incassare","Da pagare")))))</f>
        <v/>
      </c>
      <c r="I134" s="15" t="str">
        <f aca="false">IF(OR(A134="",E134=""),"",IF(G134&lt;&gt;"",MAX(0,G134-E134),MAX(0,$B$3-E134)))</f>
        <v/>
      </c>
      <c r="J134" s="16" t="str">
        <f aca="false">IF(E134="","",DATE(YEAR(E134),MONTH(E134),1))</f>
        <v/>
      </c>
      <c r="K134" s="12"/>
    </row>
    <row r="135" customFormat="false" ht="15" hidden="false" customHeight="false" outlineLevel="0" collapsed="false">
      <c r="A135" s="12"/>
      <c r="B135" s="12"/>
      <c r="C135" s="12"/>
      <c r="D135" s="13"/>
      <c r="E135" s="13"/>
      <c r="F135" s="14"/>
      <c r="G135" s="13"/>
      <c r="H135" s="15" t="str">
        <f aca="false">IF(OR(A135="",E135=""),"",IF(G135&lt;&gt;"",IF(A135="Incasso","Incassata","Pagata"),IF(E135&lt;$B$3,"Scaduta",IF(E135-$B$3&lt;=7,"In scadenza",IF(A135="Incasso","Da incassare","Da pagare")))))</f>
        <v/>
      </c>
      <c r="I135" s="15" t="str">
        <f aca="false">IF(OR(A135="",E135=""),"",IF(G135&lt;&gt;"",MAX(0,G135-E135),MAX(0,$B$3-E135)))</f>
        <v/>
      </c>
      <c r="J135" s="16" t="str">
        <f aca="false">IF(E135="","",DATE(YEAR(E135),MONTH(E135),1))</f>
        <v/>
      </c>
      <c r="K135" s="12"/>
    </row>
    <row r="136" customFormat="false" ht="15" hidden="false" customHeight="false" outlineLevel="0" collapsed="false">
      <c r="A136" s="12"/>
      <c r="B136" s="12"/>
      <c r="C136" s="12"/>
      <c r="D136" s="13"/>
      <c r="E136" s="13"/>
      <c r="F136" s="14"/>
      <c r="G136" s="13"/>
      <c r="H136" s="15" t="str">
        <f aca="false">IF(OR(A136="",E136=""),"",IF(G136&lt;&gt;"",IF(A136="Incasso","Incassata","Pagata"),IF(E136&lt;$B$3,"Scaduta",IF(E136-$B$3&lt;=7,"In scadenza",IF(A136="Incasso","Da incassare","Da pagare")))))</f>
        <v/>
      </c>
      <c r="I136" s="15" t="str">
        <f aca="false">IF(OR(A136="",E136=""),"",IF(G136&lt;&gt;"",MAX(0,G136-E136),MAX(0,$B$3-E136)))</f>
        <v/>
      </c>
      <c r="J136" s="16" t="str">
        <f aca="false">IF(E136="","",DATE(YEAR(E136),MONTH(E136),1))</f>
        <v/>
      </c>
      <c r="K136" s="12"/>
    </row>
    <row r="137" customFormat="false" ht="15" hidden="false" customHeight="false" outlineLevel="0" collapsed="false">
      <c r="A137" s="12"/>
      <c r="B137" s="12"/>
      <c r="C137" s="12"/>
      <c r="D137" s="13"/>
      <c r="E137" s="13"/>
      <c r="F137" s="14"/>
      <c r="G137" s="13"/>
      <c r="H137" s="15" t="str">
        <f aca="false">IF(OR(A137="",E137=""),"",IF(G137&lt;&gt;"",IF(A137="Incasso","Incassata","Pagata"),IF(E137&lt;$B$3,"Scaduta",IF(E137-$B$3&lt;=7,"In scadenza",IF(A137="Incasso","Da incassare","Da pagare")))))</f>
        <v/>
      </c>
      <c r="I137" s="15" t="str">
        <f aca="false">IF(OR(A137="",E137=""),"",IF(G137&lt;&gt;"",MAX(0,G137-E137),MAX(0,$B$3-E137)))</f>
        <v/>
      </c>
      <c r="J137" s="16" t="str">
        <f aca="false">IF(E137="","",DATE(YEAR(E137),MONTH(E137),1))</f>
        <v/>
      </c>
      <c r="K137" s="12"/>
    </row>
    <row r="138" customFormat="false" ht="15" hidden="false" customHeight="false" outlineLevel="0" collapsed="false">
      <c r="A138" s="12"/>
      <c r="B138" s="12"/>
      <c r="C138" s="12"/>
      <c r="D138" s="13"/>
      <c r="E138" s="13"/>
      <c r="F138" s="14"/>
      <c r="G138" s="13"/>
      <c r="H138" s="15" t="str">
        <f aca="false">IF(OR(A138="",E138=""),"",IF(G138&lt;&gt;"",IF(A138="Incasso","Incassata","Pagata"),IF(E138&lt;$B$3,"Scaduta",IF(E138-$B$3&lt;=7,"In scadenza",IF(A138="Incasso","Da incassare","Da pagare")))))</f>
        <v/>
      </c>
      <c r="I138" s="15" t="str">
        <f aca="false">IF(OR(A138="",E138=""),"",IF(G138&lt;&gt;"",MAX(0,G138-E138),MAX(0,$B$3-E138)))</f>
        <v/>
      </c>
      <c r="J138" s="16" t="str">
        <f aca="false">IF(E138="","",DATE(YEAR(E138),MONTH(E138),1))</f>
        <v/>
      </c>
      <c r="K138" s="12"/>
    </row>
    <row r="139" customFormat="false" ht="15" hidden="false" customHeight="false" outlineLevel="0" collapsed="false">
      <c r="A139" s="12"/>
      <c r="B139" s="12"/>
      <c r="C139" s="12"/>
      <c r="D139" s="13"/>
      <c r="E139" s="13"/>
      <c r="F139" s="14"/>
      <c r="G139" s="13"/>
      <c r="H139" s="15" t="str">
        <f aca="false">IF(OR(A139="",E139=""),"",IF(G139&lt;&gt;"",IF(A139="Incasso","Incassata","Pagata"),IF(E139&lt;$B$3,"Scaduta",IF(E139-$B$3&lt;=7,"In scadenza",IF(A139="Incasso","Da incassare","Da pagare")))))</f>
        <v/>
      </c>
      <c r="I139" s="15" t="str">
        <f aca="false">IF(OR(A139="",E139=""),"",IF(G139&lt;&gt;"",MAX(0,G139-E139),MAX(0,$B$3-E139)))</f>
        <v/>
      </c>
      <c r="J139" s="16" t="str">
        <f aca="false">IF(E139="","",DATE(YEAR(E139),MONTH(E139),1))</f>
        <v/>
      </c>
      <c r="K139" s="12"/>
    </row>
    <row r="140" customFormat="false" ht="15" hidden="false" customHeight="false" outlineLevel="0" collapsed="false">
      <c r="A140" s="12"/>
      <c r="B140" s="12"/>
      <c r="C140" s="12"/>
      <c r="D140" s="13"/>
      <c r="E140" s="13"/>
      <c r="F140" s="14"/>
      <c r="G140" s="13"/>
      <c r="H140" s="15" t="str">
        <f aca="false">IF(OR(A140="",E140=""),"",IF(G140&lt;&gt;"",IF(A140="Incasso","Incassata","Pagata"),IF(E140&lt;$B$3,"Scaduta",IF(E140-$B$3&lt;=7,"In scadenza",IF(A140="Incasso","Da incassare","Da pagare")))))</f>
        <v/>
      </c>
      <c r="I140" s="15" t="str">
        <f aca="false">IF(OR(A140="",E140=""),"",IF(G140&lt;&gt;"",MAX(0,G140-E140),MAX(0,$B$3-E140)))</f>
        <v/>
      </c>
      <c r="J140" s="16" t="str">
        <f aca="false">IF(E140="","",DATE(YEAR(E140),MONTH(E140),1))</f>
        <v/>
      </c>
      <c r="K140" s="12"/>
    </row>
    <row r="141" customFormat="false" ht="15" hidden="false" customHeight="false" outlineLevel="0" collapsed="false">
      <c r="A141" s="12"/>
      <c r="B141" s="12"/>
      <c r="C141" s="12"/>
      <c r="D141" s="13"/>
      <c r="E141" s="13"/>
      <c r="F141" s="14"/>
      <c r="G141" s="13"/>
      <c r="H141" s="15" t="str">
        <f aca="false">IF(OR(A141="",E141=""),"",IF(G141&lt;&gt;"",IF(A141="Incasso","Incassata","Pagata"),IF(E141&lt;$B$3,"Scaduta",IF(E141-$B$3&lt;=7,"In scadenza",IF(A141="Incasso","Da incassare","Da pagare")))))</f>
        <v/>
      </c>
      <c r="I141" s="15" t="str">
        <f aca="false">IF(OR(A141="",E141=""),"",IF(G141&lt;&gt;"",MAX(0,G141-E141),MAX(0,$B$3-E141)))</f>
        <v/>
      </c>
      <c r="J141" s="16" t="str">
        <f aca="false">IF(E141="","",DATE(YEAR(E141),MONTH(E141),1))</f>
        <v/>
      </c>
      <c r="K141" s="12"/>
    </row>
    <row r="142" customFormat="false" ht="15" hidden="false" customHeight="false" outlineLevel="0" collapsed="false">
      <c r="A142" s="12"/>
      <c r="B142" s="12"/>
      <c r="C142" s="12"/>
      <c r="D142" s="13"/>
      <c r="E142" s="13"/>
      <c r="F142" s="14"/>
      <c r="G142" s="13"/>
      <c r="H142" s="15" t="str">
        <f aca="false">IF(OR(A142="",E142=""),"",IF(G142&lt;&gt;"",IF(A142="Incasso","Incassata","Pagata"),IF(E142&lt;$B$3,"Scaduta",IF(E142-$B$3&lt;=7,"In scadenza",IF(A142="Incasso","Da incassare","Da pagare")))))</f>
        <v/>
      </c>
      <c r="I142" s="15" t="str">
        <f aca="false">IF(OR(A142="",E142=""),"",IF(G142&lt;&gt;"",MAX(0,G142-E142),MAX(0,$B$3-E142)))</f>
        <v/>
      </c>
      <c r="J142" s="16" t="str">
        <f aca="false">IF(E142="","",DATE(YEAR(E142),MONTH(E142),1))</f>
        <v/>
      </c>
      <c r="K142" s="12"/>
    </row>
    <row r="143" customFormat="false" ht="15" hidden="false" customHeight="false" outlineLevel="0" collapsed="false">
      <c r="A143" s="12"/>
      <c r="B143" s="12"/>
      <c r="C143" s="12"/>
      <c r="D143" s="13"/>
      <c r="E143" s="13"/>
      <c r="F143" s="14"/>
      <c r="G143" s="13"/>
      <c r="H143" s="15" t="str">
        <f aca="false">IF(OR(A143="",E143=""),"",IF(G143&lt;&gt;"",IF(A143="Incasso","Incassata","Pagata"),IF(E143&lt;$B$3,"Scaduta",IF(E143-$B$3&lt;=7,"In scadenza",IF(A143="Incasso","Da incassare","Da pagare")))))</f>
        <v/>
      </c>
      <c r="I143" s="15" t="str">
        <f aca="false">IF(OR(A143="",E143=""),"",IF(G143&lt;&gt;"",MAX(0,G143-E143),MAX(0,$B$3-E143)))</f>
        <v/>
      </c>
      <c r="J143" s="16" t="str">
        <f aca="false">IF(E143="","",DATE(YEAR(E143),MONTH(E143),1))</f>
        <v/>
      </c>
      <c r="K143" s="12"/>
    </row>
    <row r="144" customFormat="false" ht="15" hidden="false" customHeight="false" outlineLevel="0" collapsed="false">
      <c r="A144" s="12"/>
      <c r="B144" s="12"/>
      <c r="C144" s="12"/>
      <c r="D144" s="13"/>
      <c r="E144" s="13"/>
      <c r="F144" s="14"/>
      <c r="G144" s="13"/>
      <c r="H144" s="15" t="str">
        <f aca="false">IF(OR(A144="",E144=""),"",IF(G144&lt;&gt;"",IF(A144="Incasso","Incassata","Pagata"),IF(E144&lt;$B$3,"Scaduta",IF(E144-$B$3&lt;=7,"In scadenza",IF(A144="Incasso","Da incassare","Da pagare")))))</f>
        <v/>
      </c>
      <c r="I144" s="15" t="str">
        <f aca="false">IF(OR(A144="",E144=""),"",IF(G144&lt;&gt;"",MAX(0,G144-E144),MAX(0,$B$3-E144)))</f>
        <v/>
      </c>
      <c r="J144" s="16" t="str">
        <f aca="false">IF(E144="","",DATE(YEAR(E144),MONTH(E144),1))</f>
        <v/>
      </c>
      <c r="K144" s="12"/>
    </row>
    <row r="145" customFormat="false" ht="15" hidden="false" customHeight="false" outlineLevel="0" collapsed="false">
      <c r="A145" s="12"/>
      <c r="B145" s="12"/>
      <c r="C145" s="12"/>
      <c r="D145" s="13"/>
      <c r="E145" s="13"/>
      <c r="F145" s="14"/>
      <c r="G145" s="13"/>
      <c r="H145" s="15" t="str">
        <f aca="false">IF(OR(A145="",E145=""),"",IF(G145&lt;&gt;"",IF(A145="Incasso","Incassata","Pagata"),IF(E145&lt;$B$3,"Scaduta",IF(E145-$B$3&lt;=7,"In scadenza",IF(A145="Incasso","Da incassare","Da pagare")))))</f>
        <v/>
      </c>
      <c r="I145" s="15" t="str">
        <f aca="false">IF(OR(A145="",E145=""),"",IF(G145&lt;&gt;"",MAX(0,G145-E145),MAX(0,$B$3-E145)))</f>
        <v/>
      </c>
      <c r="J145" s="16" t="str">
        <f aca="false">IF(E145="","",DATE(YEAR(E145),MONTH(E145),1))</f>
        <v/>
      </c>
      <c r="K145" s="12"/>
    </row>
    <row r="146" customFormat="false" ht="15" hidden="false" customHeight="false" outlineLevel="0" collapsed="false">
      <c r="A146" s="12"/>
      <c r="B146" s="12"/>
      <c r="C146" s="12"/>
      <c r="D146" s="13"/>
      <c r="E146" s="13"/>
      <c r="F146" s="14"/>
      <c r="G146" s="13"/>
      <c r="H146" s="15" t="str">
        <f aca="false">IF(OR(A146="",E146=""),"",IF(G146&lt;&gt;"",IF(A146="Incasso","Incassata","Pagata"),IF(E146&lt;$B$3,"Scaduta",IF(E146-$B$3&lt;=7,"In scadenza",IF(A146="Incasso","Da incassare","Da pagare")))))</f>
        <v/>
      </c>
      <c r="I146" s="15" t="str">
        <f aca="false">IF(OR(A146="",E146=""),"",IF(G146&lt;&gt;"",MAX(0,G146-E146),MAX(0,$B$3-E146)))</f>
        <v/>
      </c>
      <c r="J146" s="16" t="str">
        <f aca="false">IF(E146="","",DATE(YEAR(E146),MONTH(E146),1))</f>
        <v/>
      </c>
      <c r="K146" s="12"/>
    </row>
    <row r="147" customFormat="false" ht="15" hidden="false" customHeight="false" outlineLevel="0" collapsed="false">
      <c r="A147" s="12"/>
      <c r="B147" s="12"/>
      <c r="C147" s="12"/>
      <c r="D147" s="13"/>
      <c r="E147" s="13"/>
      <c r="F147" s="14"/>
      <c r="G147" s="13"/>
      <c r="H147" s="15" t="str">
        <f aca="false">IF(OR(A147="",E147=""),"",IF(G147&lt;&gt;"",IF(A147="Incasso","Incassata","Pagata"),IF(E147&lt;$B$3,"Scaduta",IF(E147-$B$3&lt;=7,"In scadenza",IF(A147="Incasso","Da incassare","Da pagare")))))</f>
        <v/>
      </c>
      <c r="I147" s="15" t="str">
        <f aca="false">IF(OR(A147="",E147=""),"",IF(G147&lt;&gt;"",MAX(0,G147-E147),MAX(0,$B$3-E147)))</f>
        <v/>
      </c>
      <c r="J147" s="16" t="str">
        <f aca="false">IF(E147="","",DATE(YEAR(E147),MONTH(E147),1))</f>
        <v/>
      </c>
      <c r="K147" s="12"/>
    </row>
    <row r="148" customFormat="false" ht="15" hidden="false" customHeight="false" outlineLevel="0" collapsed="false">
      <c r="A148" s="12"/>
      <c r="B148" s="12"/>
      <c r="C148" s="12"/>
      <c r="D148" s="13"/>
      <c r="E148" s="13"/>
      <c r="F148" s="14"/>
      <c r="G148" s="13"/>
      <c r="H148" s="15" t="str">
        <f aca="false">IF(OR(A148="",E148=""),"",IF(G148&lt;&gt;"",IF(A148="Incasso","Incassata","Pagata"),IF(E148&lt;$B$3,"Scaduta",IF(E148-$B$3&lt;=7,"In scadenza",IF(A148="Incasso","Da incassare","Da pagare")))))</f>
        <v/>
      </c>
      <c r="I148" s="15" t="str">
        <f aca="false">IF(OR(A148="",E148=""),"",IF(G148&lt;&gt;"",MAX(0,G148-E148),MAX(0,$B$3-E148)))</f>
        <v/>
      </c>
      <c r="J148" s="16" t="str">
        <f aca="false">IF(E148="","",DATE(YEAR(E148),MONTH(E148),1))</f>
        <v/>
      </c>
      <c r="K148" s="12"/>
    </row>
    <row r="149" customFormat="false" ht="15" hidden="false" customHeight="false" outlineLevel="0" collapsed="false">
      <c r="A149" s="12"/>
      <c r="B149" s="12"/>
      <c r="C149" s="12"/>
      <c r="D149" s="13"/>
      <c r="E149" s="13"/>
      <c r="F149" s="14"/>
      <c r="G149" s="13"/>
      <c r="H149" s="15" t="str">
        <f aca="false">IF(OR(A149="",E149=""),"",IF(G149&lt;&gt;"",IF(A149="Incasso","Incassata","Pagata"),IF(E149&lt;$B$3,"Scaduta",IF(E149-$B$3&lt;=7,"In scadenza",IF(A149="Incasso","Da incassare","Da pagare")))))</f>
        <v/>
      </c>
      <c r="I149" s="15" t="str">
        <f aca="false">IF(OR(A149="",E149=""),"",IF(G149&lt;&gt;"",MAX(0,G149-E149),MAX(0,$B$3-E149)))</f>
        <v/>
      </c>
      <c r="J149" s="16" t="str">
        <f aca="false">IF(E149="","",DATE(YEAR(E149),MONTH(E149),1))</f>
        <v/>
      </c>
      <c r="K149" s="12"/>
    </row>
    <row r="150" customFormat="false" ht="15" hidden="false" customHeight="false" outlineLevel="0" collapsed="false">
      <c r="A150" s="12"/>
      <c r="B150" s="12"/>
      <c r="C150" s="12"/>
      <c r="D150" s="13"/>
      <c r="E150" s="13"/>
      <c r="F150" s="14"/>
      <c r="G150" s="13"/>
      <c r="H150" s="15" t="str">
        <f aca="false">IF(OR(A150="",E150=""),"",IF(G150&lt;&gt;"",IF(A150="Incasso","Incassata","Pagata"),IF(E150&lt;$B$3,"Scaduta",IF(E150-$B$3&lt;=7,"In scadenza",IF(A150="Incasso","Da incassare","Da pagare")))))</f>
        <v/>
      </c>
      <c r="I150" s="15" t="str">
        <f aca="false">IF(OR(A150="",E150=""),"",IF(G150&lt;&gt;"",MAX(0,G150-E150),MAX(0,$B$3-E150)))</f>
        <v/>
      </c>
      <c r="J150" s="16" t="str">
        <f aca="false">IF(E150="","",DATE(YEAR(E150),MONTH(E150),1))</f>
        <v/>
      </c>
      <c r="K150" s="12"/>
    </row>
    <row r="151" customFormat="false" ht="15" hidden="false" customHeight="false" outlineLevel="0" collapsed="false">
      <c r="A151" s="12"/>
      <c r="B151" s="12"/>
      <c r="C151" s="12"/>
      <c r="D151" s="13"/>
      <c r="E151" s="13"/>
      <c r="F151" s="14"/>
      <c r="G151" s="13"/>
      <c r="H151" s="15" t="str">
        <f aca="false">IF(OR(A151="",E151=""),"",IF(G151&lt;&gt;"",IF(A151="Incasso","Incassata","Pagata"),IF(E151&lt;$B$3,"Scaduta",IF(E151-$B$3&lt;=7,"In scadenza",IF(A151="Incasso","Da incassare","Da pagare")))))</f>
        <v/>
      </c>
      <c r="I151" s="15" t="str">
        <f aca="false">IF(OR(A151="",E151=""),"",IF(G151&lt;&gt;"",MAX(0,G151-E151),MAX(0,$B$3-E151)))</f>
        <v/>
      </c>
      <c r="J151" s="16" t="str">
        <f aca="false">IF(E151="","",DATE(YEAR(E151),MONTH(E151),1))</f>
        <v/>
      </c>
      <c r="K151" s="12"/>
    </row>
    <row r="152" customFormat="false" ht="15" hidden="false" customHeight="false" outlineLevel="0" collapsed="false">
      <c r="A152" s="12"/>
      <c r="B152" s="12"/>
      <c r="C152" s="12"/>
      <c r="D152" s="13"/>
      <c r="E152" s="13"/>
      <c r="F152" s="14"/>
      <c r="G152" s="13"/>
      <c r="H152" s="15" t="str">
        <f aca="false">IF(OR(A152="",E152=""),"",IF(G152&lt;&gt;"",IF(A152="Incasso","Incassata","Pagata"),IF(E152&lt;$B$3,"Scaduta",IF(E152-$B$3&lt;=7,"In scadenza",IF(A152="Incasso","Da incassare","Da pagare")))))</f>
        <v/>
      </c>
      <c r="I152" s="15" t="str">
        <f aca="false">IF(OR(A152="",E152=""),"",IF(G152&lt;&gt;"",MAX(0,G152-E152),MAX(0,$B$3-E152)))</f>
        <v/>
      </c>
      <c r="J152" s="16" t="str">
        <f aca="false">IF(E152="","",DATE(YEAR(E152),MONTH(E152),1))</f>
        <v/>
      </c>
      <c r="K152" s="12"/>
    </row>
    <row r="153" customFormat="false" ht="15" hidden="false" customHeight="false" outlineLevel="0" collapsed="false">
      <c r="A153" s="12"/>
      <c r="B153" s="12"/>
      <c r="C153" s="12"/>
      <c r="D153" s="13"/>
      <c r="E153" s="13"/>
      <c r="F153" s="14"/>
      <c r="G153" s="13"/>
      <c r="H153" s="15" t="str">
        <f aca="false">IF(OR(A153="",E153=""),"",IF(G153&lt;&gt;"",IF(A153="Incasso","Incassata","Pagata"),IF(E153&lt;$B$3,"Scaduta",IF(E153-$B$3&lt;=7,"In scadenza",IF(A153="Incasso","Da incassare","Da pagare")))))</f>
        <v/>
      </c>
      <c r="I153" s="15" t="str">
        <f aca="false">IF(OR(A153="",E153=""),"",IF(G153&lt;&gt;"",MAX(0,G153-E153),MAX(0,$B$3-E153)))</f>
        <v/>
      </c>
      <c r="J153" s="16" t="str">
        <f aca="false">IF(E153="","",DATE(YEAR(E153),MONTH(E153),1))</f>
        <v/>
      </c>
      <c r="K153" s="12"/>
    </row>
    <row r="154" customFormat="false" ht="15" hidden="false" customHeight="false" outlineLevel="0" collapsed="false">
      <c r="A154" s="12"/>
      <c r="B154" s="12"/>
      <c r="C154" s="12"/>
      <c r="D154" s="13"/>
      <c r="E154" s="13"/>
      <c r="F154" s="14"/>
      <c r="G154" s="13"/>
      <c r="H154" s="15" t="str">
        <f aca="false">IF(OR(A154="",E154=""),"",IF(G154&lt;&gt;"",IF(A154="Incasso","Incassata","Pagata"),IF(E154&lt;$B$3,"Scaduta",IF(E154-$B$3&lt;=7,"In scadenza",IF(A154="Incasso","Da incassare","Da pagare")))))</f>
        <v/>
      </c>
      <c r="I154" s="15" t="str">
        <f aca="false">IF(OR(A154="",E154=""),"",IF(G154&lt;&gt;"",MAX(0,G154-E154),MAX(0,$B$3-E154)))</f>
        <v/>
      </c>
      <c r="J154" s="16" t="str">
        <f aca="false">IF(E154="","",DATE(YEAR(E154),MONTH(E154),1))</f>
        <v/>
      </c>
      <c r="K154" s="12"/>
    </row>
    <row r="155" customFormat="false" ht="15" hidden="false" customHeight="false" outlineLevel="0" collapsed="false">
      <c r="A155" s="12"/>
      <c r="B155" s="12"/>
      <c r="C155" s="12"/>
      <c r="D155" s="13"/>
      <c r="E155" s="13"/>
      <c r="F155" s="14"/>
      <c r="G155" s="13"/>
      <c r="H155" s="15" t="str">
        <f aca="false">IF(OR(A155="",E155=""),"",IF(G155&lt;&gt;"",IF(A155="Incasso","Incassata","Pagata"),IF(E155&lt;$B$3,"Scaduta",IF(E155-$B$3&lt;=7,"In scadenza",IF(A155="Incasso","Da incassare","Da pagare")))))</f>
        <v/>
      </c>
      <c r="I155" s="15" t="str">
        <f aca="false">IF(OR(A155="",E155=""),"",IF(G155&lt;&gt;"",MAX(0,G155-E155),MAX(0,$B$3-E155)))</f>
        <v/>
      </c>
      <c r="J155" s="16" t="str">
        <f aca="false">IF(E155="","",DATE(YEAR(E155),MONTH(E155),1))</f>
        <v/>
      </c>
      <c r="K155" s="12"/>
    </row>
    <row r="156" customFormat="false" ht="15" hidden="false" customHeight="false" outlineLevel="0" collapsed="false">
      <c r="A156" s="12"/>
      <c r="B156" s="12"/>
      <c r="C156" s="12"/>
      <c r="D156" s="13"/>
      <c r="E156" s="13"/>
      <c r="F156" s="14"/>
      <c r="G156" s="13"/>
      <c r="H156" s="15" t="str">
        <f aca="false">IF(OR(A156="",E156=""),"",IF(G156&lt;&gt;"",IF(A156="Incasso","Incassata","Pagata"),IF(E156&lt;$B$3,"Scaduta",IF(E156-$B$3&lt;=7,"In scadenza",IF(A156="Incasso","Da incassare","Da pagare")))))</f>
        <v/>
      </c>
      <c r="I156" s="15" t="str">
        <f aca="false">IF(OR(A156="",E156=""),"",IF(G156&lt;&gt;"",MAX(0,G156-E156),MAX(0,$B$3-E156)))</f>
        <v/>
      </c>
      <c r="J156" s="16" t="str">
        <f aca="false">IF(E156="","",DATE(YEAR(E156),MONTH(E156),1))</f>
        <v/>
      </c>
      <c r="K156" s="12"/>
    </row>
    <row r="157" customFormat="false" ht="15" hidden="false" customHeight="false" outlineLevel="0" collapsed="false">
      <c r="A157" s="12"/>
      <c r="B157" s="12"/>
      <c r="C157" s="12"/>
      <c r="D157" s="13"/>
      <c r="E157" s="13"/>
      <c r="F157" s="14"/>
      <c r="G157" s="13"/>
      <c r="H157" s="15" t="str">
        <f aca="false">IF(OR(A157="",E157=""),"",IF(G157&lt;&gt;"",IF(A157="Incasso","Incassata","Pagata"),IF(E157&lt;$B$3,"Scaduta",IF(E157-$B$3&lt;=7,"In scadenza",IF(A157="Incasso","Da incassare","Da pagare")))))</f>
        <v/>
      </c>
      <c r="I157" s="15" t="str">
        <f aca="false">IF(OR(A157="",E157=""),"",IF(G157&lt;&gt;"",MAX(0,G157-E157),MAX(0,$B$3-E157)))</f>
        <v/>
      </c>
      <c r="J157" s="16" t="str">
        <f aca="false">IF(E157="","",DATE(YEAR(E157),MONTH(E157),1))</f>
        <v/>
      </c>
      <c r="K157" s="12"/>
    </row>
    <row r="158" customFormat="false" ht="15" hidden="false" customHeight="false" outlineLevel="0" collapsed="false">
      <c r="A158" s="12"/>
      <c r="B158" s="12"/>
      <c r="C158" s="12"/>
      <c r="D158" s="13"/>
      <c r="E158" s="13"/>
      <c r="F158" s="14"/>
      <c r="G158" s="13"/>
      <c r="H158" s="15" t="str">
        <f aca="false">IF(OR(A158="",E158=""),"",IF(G158&lt;&gt;"",IF(A158="Incasso","Incassata","Pagata"),IF(E158&lt;$B$3,"Scaduta",IF(E158-$B$3&lt;=7,"In scadenza",IF(A158="Incasso","Da incassare","Da pagare")))))</f>
        <v/>
      </c>
      <c r="I158" s="15" t="str">
        <f aca="false">IF(OR(A158="",E158=""),"",IF(G158&lt;&gt;"",MAX(0,G158-E158),MAX(0,$B$3-E158)))</f>
        <v/>
      </c>
      <c r="J158" s="16" t="str">
        <f aca="false">IF(E158="","",DATE(YEAR(E158),MONTH(E158),1))</f>
        <v/>
      </c>
      <c r="K158" s="12"/>
    </row>
    <row r="159" customFormat="false" ht="15" hidden="false" customHeight="false" outlineLevel="0" collapsed="false">
      <c r="A159" s="12"/>
      <c r="B159" s="12"/>
      <c r="C159" s="12"/>
      <c r="D159" s="13"/>
      <c r="E159" s="13"/>
      <c r="F159" s="14"/>
      <c r="G159" s="13"/>
      <c r="H159" s="15" t="str">
        <f aca="false">IF(OR(A159="",E159=""),"",IF(G159&lt;&gt;"",IF(A159="Incasso","Incassata","Pagata"),IF(E159&lt;$B$3,"Scaduta",IF(E159-$B$3&lt;=7,"In scadenza",IF(A159="Incasso","Da incassare","Da pagare")))))</f>
        <v/>
      </c>
      <c r="I159" s="15" t="str">
        <f aca="false">IF(OR(A159="",E159=""),"",IF(G159&lt;&gt;"",MAX(0,G159-E159),MAX(0,$B$3-E159)))</f>
        <v/>
      </c>
      <c r="J159" s="16" t="str">
        <f aca="false">IF(E159="","",DATE(YEAR(E159),MONTH(E159),1))</f>
        <v/>
      </c>
      <c r="K159" s="12"/>
    </row>
    <row r="160" customFormat="false" ht="15" hidden="false" customHeight="false" outlineLevel="0" collapsed="false">
      <c r="A160" s="12"/>
      <c r="B160" s="12"/>
      <c r="C160" s="12"/>
      <c r="D160" s="13"/>
      <c r="E160" s="13"/>
      <c r="F160" s="14"/>
      <c r="G160" s="13"/>
      <c r="H160" s="15" t="str">
        <f aca="false">IF(OR(A160="",E160=""),"",IF(G160&lt;&gt;"",IF(A160="Incasso","Incassata","Pagata"),IF(E160&lt;$B$3,"Scaduta",IF(E160-$B$3&lt;=7,"In scadenza",IF(A160="Incasso","Da incassare","Da pagare")))))</f>
        <v/>
      </c>
      <c r="I160" s="15" t="str">
        <f aca="false">IF(OR(A160="",E160=""),"",IF(G160&lt;&gt;"",MAX(0,G160-E160),MAX(0,$B$3-E160)))</f>
        <v/>
      </c>
      <c r="J160" s="16" t="str">
        <f aca="false">IF(E160="","",DATE(YEAR(E160),MONTH(E160),1))</f>
        <v/>
      </c>
      <c r="K160" s="12"/>
    </row>
    <row r="161" customFormat="false" ht="15" hidden="false" customHeight="false" outlineLevel="0" collapsed="false">
      <c r="A161" s="12"/>
      <c r="B161" s="12"/>
      <c r="C161" s="12"/>
      <c r="D161" s="13"/>
      <c r="E161" s="13"/>
      <c r="F161" s="14"/>
      <c r="G161" s="13"/>
      <c r="H161" s="15" t="str">
        <f aca="false">IF(OR(A161="",E161=""),"",IF(G161&lt;&gt;"",IF(A161="Incasso","Incassata","Pagata"),IF(E161&lt;$B$3,"Scaduta",IF(E161-$B$3&lt;=7,"In scadenza",IF(A161="Incasso","Da incassare","Da pagare")))))</f>
        <v/>
      </c>
      <c r="I161" s="15" t="str">
        <f aca="false">IF(OR(A161="",E161=""),"",IF(G161&lt;&gt;"",MAX(0,G161-E161),MAX(0,$B$3-E161)))</f>
        <v/>
      </c>
      <c r="J161" s="16" t="str">
        <f aca="false">IF(E161="","",DATE(YEAR(E161),MONTH(E161),1))</f>
        <v/>
      </c>
      <c r="K161" s="12"/>
    </row>
    <row r="162" customFormat="false" ht="15" hidden="false" customHeight="false" outlineLevel="0" collapsed="false">
      <c r="A162" s="12"/>
      <c r="B162" s="12"/>
      <c r="C162" s="12"/>
      <c r="D162" s="13"/>
      <c r="E162" s="13"/>
      <c r="F162" s="14"/>
      <c r="G162" s="13"/>
      <c r="H162" s="15" t="str">
        <f aca="false">IF(OR(A162="",E162=""),"",IF(G162&lt;&gt;"",IF(A162="Incasso","Incassata","Pagata"),IF(E162&lt;$B$3,"Scaduta",IF(E162-$B$3&lt;=7,"In scadenza",IF(A162="Incasso","Da incassare","Da pagare")))))</f>
        <v/>
      </c>
      <c r="I162" s="15" t="str">
        <f aca="false">IF(OR(A162="",E162=""),"",IF(G162&lt;&gt;"",MAX(0,G162-E162),MAX(0,$B$3-E162)))</f>
        <v/>
      </c>
      <c r="J162" s="16" t="str">
        <f aca="false">IF(E162="","",DATE(YEAR(E162),MONTH(E162),1))</f>
        <v/>
      </c>
      <c r="K162" s="12"/>
    </row>
    <row r="163" customFormat="false" ht="15" hidden="false" customHeight="false" outlineLevel="0" collapsed="false">
      <c r="A163" s="12"/>
      <c r="B163" s="12"/>
      <c r="C163" s="12"/>
      <c r="D163" s="13"/>
      <c r="E163" s="13"/>
      <c r="F163" s="14"/>
      <c r="G163" s="13"/>
      <c r="H163" s="15" t="str">
        <f aca="false">IF(OR(A163="",E163=""),"",IF(G163&lt;&gt;"",IF(A163="Incasso","Incassata","Pagata"),IF(E163&lt;$B$3,"Scaduta",IF(E163-$B$3&lt;=7,"In scadenza",IF(A163="Incasso","Da incassare","Da pagare")))))</f>
        <v/>
      </c>
      <c r="I163" s="15" t="str">
        <f aca="false">IF(OR(A163="",E163=""),"",IF(G163&lt;&gt;"",MAX(0,G163-E163),MAX(0,$B$3-E163)))</f>
        <v/>
      </c>
      <c r="J163" s="16" t="str">
        <f aca="false">IF(E163="","",DATE(YEAR(E163),MONTH(E163),1))</f>
        <v/>
      </c>
      <c r="K163" s="12"/>
    </row>
    <row r="164" customFormat="false" ht="15" hidden="false" customHeight="false" outlineLevel="0" collapsed="false">
      <c r="A164" s="12"/>
      <c r="B164" s="12"/>
      <c r="C164" s="12"/>
      <c r="D164" s="13"/>
      <c r="E164" s="13"/>
      <c r="F164" s="14"/>
      <c r="G164" s="13"/>
      <c r="H164" s="15" t="str">
        <f aca="false">IF(OR(A164="",E164=""),"",IF(G164&lt;&gt;"",IF(A164="Incasso","Incassata","Pagata"),IF(E164&lt;$B$3,"Scaduta",IF(E164-$B$3&lt;=7,"In scadenza",IF(A164="Incasso","Da incassare","Da pagare")))))</f>
        <v/>
      </c>
      <c r="I164" s="15" t="str">
        <f aca="false">IF(OR(A164="",E164=""),"",IF(G164&lt;&gt;"",MAX(0,G164-E164),MAX(0,$B$3-E164)))</f>
        <v/>
      </c>
      <c r="J164" s="16" t="str">
        <f aca="false">IF(E164="","",DATE(YEAR(E164),MONTH(E164),1))</f>
        <v/>
      </c>
      <c r="K164" s="12"/>
    </row>
    <row r="165" customFormat="false" ht="15" hidden="false" customHeight="false" outlineLevel="0" collapsed="false">
      <c r="A165" s="12"/>
      <c r="B165" s="12"/>
      <c r="C165" s="12"/>
      <c r="D165" s="13"/>
      <c r="E165" s="13"/>
      <c r="F165" s="14"/>
      <c r="G165" s="13"/>
      <c r="H165" s="15" t="str">
        <f aca="false">IF(OR(A165="",E165=""),"",IF(G165&lt;&gt;"",IF(A165="Incasso","Incassata","Pagata"),IF(E165&lt;$B$3,"Scaduta",IF(E165-$B$3&lt;=7,"In scadenza",IF(A165="Incasso","Da incassare","Da pagare")))))</f>
        <v/>
      </c>
      <c r="I165" s="15" t="str">
        <f aca="false">IF(OR(A165="",E165=""),"",IF(G165&lt;&gt;"",MAX(0,G165-E165),MAX(0,$B$3-E165)))</f>
        <v/>
      </c>
      <c r="J165" s="16" t="str">
        <f aca="false">IF(E165="","",DATE(YEAR(E165),MONTH(E165),1))</f>
        <v/>
      </c>
      <c r="K165" s="12"/>
    </row>
    <row r="166" customFormat="false" ht="15" hidden="false" customHeight="false" outlineLevel="0" collapsed="false">
      <c r="A166" s="12"/>
      <c r="B166" s="12"/>
      <c r="C166" s="12"/>
      <c r="D166" s="13"/>
      <c r="E166" s="13"/>
      <c r="F166" s="14"/>
      <c r="G166" s="13"/>
      <c r="H166" s="15" t="str">
        <f aca="false">IF(OR(A166="",E166=""),"",IF(G166&lt;&gt;"",IF(A166="Incasso","Incassata","Pagata"),IF(E166&lt;$B$3,"Scaduta",IF(E166-$B$3&lt;=7,"In scadenza",IF(A166="Incasso","Da incassare","Da pagare")))))</f>
        <v/>
      </c>
      <c r="I166" s="15" t="str">
        <f aca="false">IF(OR(A166="",E166=""),"",IF(G166&lt;&gt;"",MAX(0,G166-E166),MAX(0,$B$3-E166)))</f>
        <v/>
      </c>
      <c r="J166" s="16" t="str">
        <f aca="false">IF(E166="","",DATE(YEAR(E166),MONTH(E166),1))</f>
        <v/>
      </c>
      <c r="K166" s="12"/>
    </row>
    <row r="167" customFormat="false" ht="15" hidden="false" customHeight="false" outlineLevel="0" collapsed="false">
      <c r="A167" s="12"/>
      <c r="B167" s="12"/>
      <c r="C167" s="12"/>
      <c r="D167" s="13"/>
      <c r="E167" s="13"/>
      <c r="F167" s="14"/>
      <c r="G167" s="13"/>
      <c r="H167" s="15" t="str">
        <f aca="false">IF(OR(A167="",E167=""),"",IF(G167&lt;&gt;"",IF(A167="Incasso","Incassata","Pagata"),IF(E167&lt;$B$3,"Scaduta",IF(E167-$B$3&lt;=7,"In scadenza",IF(A167="Incasso","Da incassare","Da pagare")))))</f>
        <v/>
      </c>
      <c r="I167" s="15" t="str">
        <f aca="false">IF(OR(A167="",E167=""),"",IF(G167&lt;&gt;"",MAX(0,G167-E167),MAX(0,$B$3-E167)))</f>
        <v/>
      </c>
      <c r="J167" s="16" t="str">
        <f aca="false">IF(E167="","",DATE(YEAR(E167),MONTH(E167),1))</f>
        <v/>
      </c>
      <c r="K167" s="12"/>
    </row>
    <row r="168" customFormat="false" ht="15" hidden="false" customHeight="false" outlineLevel="0" collapsed="false">
      <c r="A168" s="12"/>
      <c r="B168" s="12"/>
      <c r="C168" s="12"/>
      <c r="D168" s="13"/>
      <c r="E168" s="13"/>
      <c r="F168" s="14"/>
      <c r="G168" s="13"/>
      <c r="H168" s="15" t="str">
        <f aca="false">IF(OR(A168="",E168=""),"",IF(G168&lt;&gt;"",IF(A168="Incasso","Incassata","Pagata"),IF(E168&lt;$B$3,"Scaduta",IF(E168-$B$3&lt;=7,"In scadenza",IF(A168="Incasso","Da incassare","Da pagare")))))</f>
        <v/>
      </c>
      <c r="I168" s="15" t="str">
        <f aca="false">IF(OR(A168="",E168=""),"",IF(G168&lt;&gt;"",MAX(0,G168-E168),MAX(0,$B$3-E168)))</f>
        <v/>
      </c>
      <c r="J168" s="16" t="str">
        <f aca="false">IF(E168="","",DATE(YEAR(E168),MONTH(E168),1))</f>
        <v/>
      </c>
      <c r="K168" s="12"/>
    </row>
    <row r="169" customFormat="false" ht="15" hidden="false" customHeight="false" outlineLevel="0" collapsed="false">
      <c r="A169" s="12"/>
      <c r="B169" s="12"/>
      <c r="C169" s="12"/>
      <c r="D169" s="13"/>
      <c r="E169" s="13"/>
      <c r="F169" s="14"/>
      <c r="G169" s="13"/>
      <c r="H169" s="15" t="str">
        <f aca="false">IF(OR(A169="",E169=""),"",IF(G169&lt;&gt;"",IF(A169="Incasso","Incassata","Pagata"),IF(E169&lt;$B$3,"Scaduta",IF(E169-$B$3&lt;=7,"In scadenza",IF(A169="Incasso","Da incassare","Da pagare")))))</f>
        <v/>
      </c>
      <c r="I169" s="15" t="str">
        <f aca="false">IF(OR(A169="",E169=""),"",IF(G169&lt;&gt;"",MAX(0,G169-E169),MAX(0,$B$3-E169)))</f>
        <v/>
      </c>
      <c r="J169" s="16" t="str">
        <f aca="false">IF(E169="","",DATE(YEAR(E169),MONTH(E169),1))</f>
        <v/>
      </c>
      <c r="K169" s="12"/>
    </row>
    <row r="170" customFormat="false" ht="15" hidden="false" customHeight="false" outlineLevel="0" collapsed="false">
      <c r="A170" s="12"/>
      <c r="B170" s="12"/>
      <c r="C170" s="12"/>
      <c r="D170" s="13"/>
      <c r="E170" s="13"/>
      <c r="F170" s="14"/>
      <c r="G170" s="13"/>
      <c r="H170" s="15" t="str">
        <f aca="false">IF(OR(A170="",E170=""),"",IF(G170&lt;&gt;"",IF(A170="Incasso","Incassata","Pagata"),IF(E170&lt;$B$3,"Scaduta",IF(E170-$B$3&lt;=7,"In scadenza",IF(A170="Incasso","Da incassare","Da pagare")))))</f>
        <v/>
      </c>
      <c r="I170" s="15" t="str">
        <f aca="false">IF(OR(A170="",E170=""),"",IF(G170&lt;&gt;"",MAX(0,G170-E170),MAX(0,$B$3-E170)))</f>
        <v/>
      </c>
      <c r="J170" s="16" t="str">
        <f aca="false">IF(E170="","",DATE(YEAR(E170),MONTH(E170),1))</f>
        <v/>
      </c>
      <c r="K170" s="12"/>
    </row>
    <row r="171" customFormat="false" ht="15" hidden="false" customHeight="false" outlineLevel="0" collapsed="false">
      <c r="A171" s="12"/>
      <c r="B171" s="12"/>
      <c r="C171" s="12"/>
      <c r="D171" s="13"/>
      <c r="E171" s="13"/>
      <c r="F171" s="14"/>
      <c r="G171" s="13"/>
      <c r="H171" s="15" t="str">
        <f aca="false">IF(OR(A171="",E171=""),"",IF(G171&lt;&gt;"",IF(A171="Incasso","Incassata","Pagata"),IF(E171&lt;$B$3,"Scaduta",IF(E171-$B$3&lt;=7,"In scadenza",IF(A171="Incasso","Da incassare","Da pagare")))))</f>
        <v/>
      </c>
      <c r="I171" s="15" t="str">
        <f aca="false">IF(OR(A171="",E171=""),"",IF(G171&lt;&gt;"",MAX(0,G171-E171),MAX(0,$B$3-E171)))</f>
        <v/>
      </c>
      <c r="J171" s="16" t="str">
        <f aca="false">IF(E171="","",DATE(YEAR(E171),MONTH(E171),1))</f>
        <v/>
      </c>
      <c r="K171" s="12"/>
    </row>
    <row r="172" customFormat="false" ht="15" hidden="false" customHeight="false" outlineLevel="0" collapsed="false">
      <c r="A172" s="12"/>
      <c r="B172" s="12"/>
      <c r="C172" s="12"/>
      <c r="D172" s="13"/>
      <c r="E172" s="13"/>
      <c r="F172" s="14"/>
      <c r="G172" s="13"/>
      <c r="H172" s="15" t="str">
        <f aca="false">IF(OR(A172="",E172=""),"",IF(G172&lt;&gt;"",IF(A172="Incasso","Incassata","Pagata"),IF(E172&lt;$B$3,"Scaduta",IF(E172-$B$3&lt;=7,"In scadenza",IF(A172="Incasso","Da incassare","Da pagare")))))</f>
        <v/>
      </c>
      <c r="I172" s="15" t="str">
        <f aca="false">IF(OR(A172="",E172=""),"",IF(G172&lt;&gt;"",MAX(0,G172-E172),MAX(0,$B$3-E172)))</f>
        <v/>
      </c>
      <c r="J172" s="16" t="str">
        <f aca="false">IF(E172="","",DATE(YEAR(E172),MONTH(E172),1))</f>
        <v/>
      </c>
      <c r="K172" s="12"/>
    </row>
    <row r="173" customFormat="false" ht="15" hidden="false" customHeight="false" outlineLevel="0" collapsed="false">
      <c r="A173" s="12"/>
      <c r="B173" s="12"/>
      <c r="C173" s="12"/>
      <c r="D173" s="13"/>
      <c r="E173" s="13"/>
      <c r="F173" s="14"/>
      <c r="G173" s="13"/>
      <c r="H173" s="15" t="str">
        <f aca="false">IF(OR(A173="",E173=""),"",IF(G173&lt;&gt;"",IF(A173="Incasso","Incassata","Pagata"),IF(E173&lt;$B$3,"Scaduta",IF(E173-$B$3&lt;=7,"In scadenza",IF(A173="Incasso","Da incassare","Da pagare")))))</f>
        <v/>
      </c>
      <c r="I173" s="15" t="str">
        <f aca="false">IF(OR(A173="",E173=""),"",IF(G173&lt;&gt;"",MAX(0,G173-E173),MAX(0,$B$3-E173)))</f>
        <v/>
      </c>
      <c r="J173" s="16" t="str">
        <f aca="false">IF(E173="","",DATE(YEAR(E173),MONTH(E173),1))</f>
        <v/>
      </c>
      <c r="K173" s="12"/>
    </row>
    <row r="174" customFormat="false" ht="15" hidden="false" customHeight="false" outlineLevel="0" collapsed="false">
      <c r="A174" s="12"/>
      <c r="B174" s="12"/>
      <c r="C174" s="12"/>
      <c r="D174" s="13"/>
      <c r="E174" s="13"/>
      <c r="F174" s="14"/>
      <c r="G174" s="13"/>
      <c r="H174" s="15" t="str">
        <f aca="false">IF(OR(A174="",E174=""),"",IF(G174&lt;&gt;"",IF(A174="Incasso","Incassata","Pagata"),IF(E174&lt;$B$3,"Scaduta",IF(E174-$B$3&lt;=7,"In scadenza",IF(A174="Incasso","Da incassare","Da pagare")))))</f>
        <v/>
      </c>
      <c r="I174" s="15" t="str">
        <f aca="false">IF(OR(A174="",E174=""),"",IF(G174&lt;&gt;"",MAX(0,G174-E174),MAX(0,$B$3-E174)))</f>
        <v/>
      </c>
      <c r="J174" s="16" t="str">
        <f aca="false">IF(E174="","",DATE(YEAR(E174),MONTH(E174),1))</f>
        <v/>
      </c>
      <c r="K174" s="12"/>
    </row>
    <row r="175" customFormat="false" ht="15" hidden="false" customHeight="false" outlineLevel="0" collapsed="false">
      <c r="A175" s="12"/>
      <c r="B175" s="12"/>
      <c r="C175" s="12"/>
      <c r="D175" s="13"/>
      <c r="E175" s="13"/>
      <c r="F175" s="14"/>
      <c r="G175" s="13"/>
      <c r="H175" s="15" t="str">
        <f aca="false">IF(OR(A175="",E175=""),"",IF(G175&lt;&gt;"",IF(A175="Incasso","Incassata","Pagata"),IF(E175&lt;$B$3,"Scaduta",IF(E175-$B$3&lt;=7,"In scadenza",IF(A175="Incasso","Da incassare","Da pagare")))))</f>
        <v/>
      </c>
      <c r="I175" s="15" t="str">
        <f aca="false">IF(OR(A175="",E175=""),"",IF(G175&lt;&gt;"",MAX(0,G175-E175),MAX(0,$B$3-E175)))</f>
        <v/>
      </c>
      <c r="J175" s="16" t="str">
        <f aca="false">IF(E175="","",DATE(YEAR(E175),MONTH(E175),1))</f>
        <v/>
      </c>
      <c r="K175" s="12"/>
    </row>
    <row r="176" customFormat="false" ht="15" hidden="false" customHeight="false" outlineLevel="0" collapsed="false">
      <c r="A176" s="12"/>
      <c r="B176" s="12"/>
      <c r="C176" s="12"/>
      <c r="D176" s="13"/>
      <c r="E176" s="13"/>
      <c r="F176" s="14"/>
      <c r="G176" s="13"/>
      <c r="H176" s="15" t="str">
        <f aca="false">IF(OR(A176="",E176=""),"",IF(G176&lt;&gt;"",IF(A176="Incasso","Incassata","Pagata"),IF(E176&lt;$B$3,"Scaduta",IF(E176-$B$3&lt;=7,"In scadenza",IF(A176="Incasso","Da incassare","Da pagare")))))</f>
        <v/>
      </c>
      <c r="I176" s="15" t="str">
        <f aca="false">IF(OR(A176="",E176=""),"",IF(G176&lt;&gt;"",MAX(0,G176-E176),MAX(0,$B$3-E176)))</f>
        <v/>
      </c>
      <c r="J176" s="16" t="str">
        <f aca="false">IF(E176="","",DATE(YEAR(E176),MONTH(E176),1))</f>
        <v/>
      </c>
      <c r="K176" s="12"/>
    </row>
    <row r="177" customFormat="false" ht="15" hidden="false" customHeight="false" outlineLevel="0" collapsed="false">
      <c r="A177" s="12"/>
      <c r="B177" s="12"/>
      <c r="C177" s="12"/>
      <c r="D177" s="13"/>
      <c r="E177" s="13"/>
      <c r="F177" s="14"/>
      <c r="G177" s="13"/>
      <c r="H177" s="15" t="str">
        <f aca="false">IF(OR(A177="",E177=""),"",IF(G177&lt;&gt;"",IF(A177="Incasso","Incassata","Pagata"),IF(E177&lt;$B$3,"Scaduta",IF(E177-$B$3&lt;=7,"In scadenza",IF(A177="Incasso","Da incassare","Da pagare")))))</f>
        <v/>
      </c>
      <c r="I177" s="15" t="str">
        <f aca="false">IF(OR(A177="",E177=""),"",IF(G177&lt;&gt;"",MAX(0,G177-E177),MAX(0,$B$3-E177)))</f>
        <v/>
      </c>
      <c r="J177" s="16" t="str">
        <f aca="false">IF(E177="","",DATE(YEAR(E177),MONTH(E177),1))</f>
        <v/>
      </c>
      <c r="K177" s="12"/>
    </row>
    <row r="178" customFormat="false" ht="15" hidden="false" customHeight="false" outlineLevel="0" collapsed="false">
      <c r="A178" s="12"/>
      <c r="B178" s="12"/>
      <c r="C178" s="12"/>
      <c r="D178" s="13"/>
      <c r="E178" s="13"/>
      <c r="F178" s="14"/>
      <c r="G178" s="13"/>
      <c r="H178" s="15" t="str">
        <f aca="false">IF(OR(A178="",E178=""),"",IF(G178&lt;&gt;"",IF(A178="Incasso","Incassata","Pagata"),IF(E178&lt;$B$3,"Scaduta",IF(E178-$B$3&lt;=7,"In scadenza",IF(A178="Incasso","Da incassare","Da pagare")))))</f>
        <v/>
      </c>
      <c r="I178" s="15" t="str">
        <f aca="false">IF(OR(A178="",E178=""),"",IF(G178&lt;&gt;"",MAX(0,G178-E178),MAX(0,$B$3-E178)))</f>
        <v/>
      </c>
      <c r="J178" s="16" t="str">
        <f aca="false">IF(E178="","",DATE(YEAR(E178),MONTH(E178),1))</f>
        <v/>
      </c>
      <c r="K178" s="12"/>
    </row>
    <row r="179" customFormat="false" ht="15" hidden="false" customHeight="false" outlineLevel="0" collapsed="false">
      <c r="A179" s="12"/>
      <c r="B179" s="12"/>
      <c r="C179" s="12"/>
      <c r="D179" s="13"/>
      <c r="E179" s="13"/>
      <c r="F179" s="14"/>
      <c r="G179" s="13"/>
      <c r="H179" s="15" t="str">
        <f aca="false">IF(OR(A179="",E179=""),"",IF(G179&lt;&gt;"",IF(A179="Incasso","Incassata","Pagata"),IF(E179&lt;$B$3,"Scaduta",IF(E179-$B$3&lt;=7,"In scadenza",IF(A179="Incasso","Da incassare","Da pagare")))))</f>
        <v/>
      </c>
      <c r="I179" s="15" t="str">
        <f aca="false">IF(OR(A179="",E179=""),"",IF(G179&lt;&gt;"",MAX(0,G179-E179),MAX(0,$B$3-E179)))</f>
        <v/>
      </c>
      <c r="J179" s="16" t="str">
        <f aca="false">IF(E179="","",DATE(YEAR(E179),MONTH(E179),1))</f>
        <v/>
      </c>
      <c r="K179" s="12"/>
    </row>
    <row r="180" customFormat="false" ht="15" hidden="false" customHeight="false" outlineLevel="0" collapsed="false">
      <c r="A180" s="12"/>
      <c r="B180" s="12"/>
      <c r="C180" s="12"/>
      <c r="D180" s="13"/>
      <c r="E180" s="13"/>
      <c r="F180" s="14"/>
      <c r="G180" s="13"/>
      <c r="H180" s="15" t="str">
        <f aca="false">IF(OR(A180="",E180=""),"",IF(G180&lt;&gt;"",IF(A180="Incasso","Incassata","Pagata"),IF(E180&lt;$B$3,"Scaduta",IF(E180-$B$3&lt;=7,"In scadenza",IF(A180="Incasso","Da incassare","Da pagare")))))</f>
        <v/>
      </c>
      <c r="I180" s="15" t="str">
        <f aca="false">IF(OR(A180="",E180=""),"",IF(G180&lt;&gt;"",MAX(0,G180-E180),MAX(0,$B$3-E180)))</f>
        <v/>
      </c>
      <c r="J180" s="16" t="str">
        <f aca="false">IF(E180="","",DATE(YEAR(E180),MONTH(E180),1))</f>
        <v/>
      </c>
      <c r="K180" s="12"/>
    </row>
    <row r="181" customFormat="false" ht="15" hidden="false" customHeight="false" outlineLevel="0" collapsed="false">
      <c r="A181" s="12"/>
      <c r="B181" s="12"/>
      <c r="C181" s="12"/>
      <c r="D181" s="13"/>
      <c r="E181" s="13"/>
      <c r="F181" s="14"/>
      <c r="G181" s="13"/>
      <c r="H181" s="15" t="str">
        <f aca="false">IF(OR(A181="",E181=""),"",IF(G181&lt;&gt;"",IF(A181="Incasso","Incassata","Pagata"),IF(E181&lt;$B$3,"Scaduta",IF(E181-$B$3&lt;=7,"In scadenza",IF(A181="Incasso","Da incassare","Da pagare")))))</f>
        <v/>
      </c>
      <c r="I181" s="15" t="str">
        <f aca="false">IF(OR(A181="",E181=""),"",IF(G181&lt;&gt;"",MAX(0,G181-E181),MAX(0,$B$3-E181)))</f>
        <v/>
      </c>
      <c r="J181" s="16" t="str">
        <f aca="false">IF(E181="","",DATE(YEAR(E181),MONTH(E181),1))</f>
        <v/>
      </c>
      <c r="K181" s="12"/>
    </row>
    <row r="182" customFormat="false" ht="15" hidden="false" customHeight="false" outlineLevel="0" collapsed="false">
      <c r="A182" s="12"/>
      <c r="B182" s="12"/>
      <c r="C182" s="12"/>
      <c r="D182" s="13"/>
      <c r="E182" s="13"/>
      <c r="F182" s="14"/>
      <c r="G182" s="13"/>
      <c r="H182" s="15" t="str">
        <f aca="false">IF(OR(A182="",E182=""),"",IF(G182&lt;&gt;"",IF(A182="Incasso","Incassata","Pagata"),IF(E182&lt;$B$3,"Scaduta",IF(E182-$B$3&lt;=7,"In scadenza",IF(A182="Incasso","Da incassare","Da pagare")))))</f>
        <v/>
      </c>
      <c r="I182" s="15" t="str">
        <f aca="false">IF(OR(A182="",E182=""),"",IF(G182&lt;&gt;"",MAX(0,G182-E182),MAX(0,$B$3-E182)))</f>
        <v/>
      </c>
      <c r="J182" s="16" t="str">
        <f aca="false">IF(E182="","",DATE(YEAR(E182),MONTH(E182),1))</f>
        <v/>
      </c>
      <c r="K182" s="12"/>
    </row>
    <row r="183" customFormat="false" ht="15" hidden="false" customHeight="false" outlineLevel="0" collapsed="false">
      <c r="A183" s="12"/>
      <c r="B183" s="12"/>
      <c r="C183" s="12"/>
      <c r="D183" s="13"/>
      <c r="E183" s="13"/>
      <c r="F183" s="14"/>
      <c r="G183" s="13"/>
      <c r="H183" s="15" t="str">
        <f aca="false">IF(OR(A183="",E183=""),"",IF(G183&lt;&gt;"",IF(A183="Incasso","Incassata","Pagata"),IF(E183&lt;$B$3,"Scaduta",IF(E183-$B$3&lt;=7,"In scadenza",IF(A183="Incasso","Da incassare","Da pagare")))))</f>
        <v/>
      </c>
      <c r="I183" s="15" t="str">
        <f aca="false">IF(OR(A183="",E183=""),"",IF(G183&lt;&gt;"",MAX(0,G183-E183),MAX(0,$B$3-E183)))</f>
        <v/>
      </c>
      <c r="J183" s="16" t="str">
        <f aca="false">IF(E183="","",DATE(YEAR(E183),MONTH(E183),1))</f>
        <v/>
      </c>
      <c r="K183" s="12"/>
    </row>
    <row r="184" customFormat="false" ht="15" hidden="false" customHeight="false" outlineLevel="0" collapsed="false">
      <c r="A184" s="12"/>
      <c r="B184" s="12"/>
      <c r="C184" s="12"/>
      <c r="D184" s="13"/>
      <c r="E184" s="13"/>
      <c r="F184" s="14"/>
      <c r="G184" s="13"/>
      <c r="H184" s="15" t="str">
        <f aca="false">IF(OR(A184="",E184=""),"",IF(G184&lt;&gt;"",IF(A184="Incasso","Incassata","Pagata"),IF(E184&lt;$B$3,"Scaduta",IF(E184-$B$3&lt;=7,"In scadenza",IF(A184="Incasso","Da incassare","Da pagare")))))</f>
        <v/>
      </c>
      <c r="I184" s="15" t="str">
        <f aca="false">IF(OR(A184="",E184=""),"",IF(G184&lt;&gt;"",MAX(0,G184-E184),MAX(0,$B$3-E184)))</f>
        <v/>
      </c>
      <c r="J184" s="16" t="str">
        <f aca="false">IF(E184="","",DATE(YEAR(E184),MONTH(E184),1))</f>
        <v/>
      </c>
      <c r="K184" s="12"/>
    </row>
    <row r="185" customFormat="false" ht="15" hidden="false" customHeight="false" outlineLevel="0" collapsed="false">
      <c r="A185" s="12"/>
      <c r="B185" s="12"/>
      <c r="C185" s="12"/>
      <c r="D185" s="13"/>
      <c r="E185" s="13"/>
      <c r="F185" s="14"/>
      <c r="G185" s="13"/>
      <c r="H185" s="15" t="str">
        <f aca="false">IF(OR(A185="",E185=""),"",IF(G185&lt;&gt;"",IF(A185="Incasso","Incassata","Pagata"),IF(E185&lt;$B$3,"Scaduta",IF(E185-$B$3&lt;=7,"In scadenza",IF(A185="Incasso","Da incassare","Da pagare")))))</f>
        <v/>
      </c>
      <c r="I185" s="15" t="str">
        <f aca="false">IF(OR(A185="",E185=""),"",IF(G185&lt;&gt;"",MAX(0,G185-E185),MAX(0,$B$3-E185)))</f>
        <v/>
      </c>
      <c r="J185" s="16" t="str">
        <f aca="false">IF(E185="","",DATE(YEAR(E185),MONTH(E185),1))</f>
        <v/>
      </c>
      <c r="K185" s="12"/>
    </row>
    <row r="186" customFormat="false" ht="15" hidden="false" customHeight="false" outlineLevel="0" collapsed="false">
      <c r="A186" s="12"/>
      <c r="B186" s="12"/>
      <c r="C186" s="12"/>
      <c r="D186" s="13"/>
      <c r="E186" s="13"/>
      <c r="F186" s="14"/>
      <c r="G186" s="13"/>
      <c r="H186" s="15" t="str">
        <f aca="false">IF(OR(A186="",E186=""),"",IF(G186&lt;&gt;"",IF(A186="Incasso","Incassata","Pagata"),IF(E186&lt;$B$3,"Scaduta",IF(E186-$B$3&lt;=7,"In scadenza",IF(A186="Incasso","Da incassare","Da pagare")))))</f>
        <v/>
      </c>
      <c r="I186" s="15" t="str">
        <f aca="false">IF(OR(A186="",E186=""),"",IF(G186&lt;&gt;"",MAX(0,G186-E186),MAX(0,$B$3-E186)))</f>
        <v/>
      </c>
      <c r="J186" s="16" t="str">
        <f aca="false">IF(E186="","",DATE(YEAR(E186),MONTH(E186),1))</f>
        <v/>
      </c>
      <c r="K186" s="12"/>
    </row>
    <row r="187" customFormat="false" ht="15" hidden="false" customHeight="false" outlineLevel="0" collapsed="false">
      <c r="A187" s="12"/>
      <c r="B187" s="12"/>
      <c r="C187" s="12"/>
      <c r="D187" s="13"/>
      <c r="E187" s="13"/>
      <c r="F187" s="14"/>
      <c r="G187" s="13"/>
      <c r="H187" s="15" t="str">
        <f aca="false">IF(OR(A187="",E187=""),"",IF(G187&lt;&gt;"",IF(A187="Incasso","Incassata","Pagata"),IF(E187&lt;$B$3,"Scaduta",IF(E187-$B$3&lt;=7,"In scadenza",IF(A187="Incasso","Da incassare","Da pagare")))))</f>
        <v/>
      </c>
      <c r="I187" s="15" t="str">
        <f aca="false">IF(OR(A187="",E187=""),"",IF(G187&lt;&gt;"",MAX(0,G187-E187),MAX(0,$B$3-E187)))</f>
        <v/>
      </c>
      <c r="J187" s="16" t="str">
        <f aca="false">IF(E187="","",DATE(YEAR(E187),MONTH(E187),1))</f>
        <v/>
      </c>
      <c r="K187" s="12"/>
    </row>
    <row r="188" customFormat="false" ht="15" hidden="false" customHeight="false" outlineLevel="0" collapsed="false">
      <c r="A188" s="12"/>
      <c r="B188" s="12"/>
      <c r="C188" s="12"/>
      <c r="D188" s="13"/>
      <c r="E188" s="13"/>
      <c r="F188" s="14"/>
      <c r="G188" s="13"/>
      <c r="H188" s="15" t="str">
        <f aca="false">IF(OR(A188="",E188=""),"",IF(G188&lt;&gt;"",IF(A188="Incasso","Incassata","Pagata"),IF(E188&lt;$B$3,"Scaduta",IF(E188-$B$3&lt;=7,"In scadenza",IF(A188="Incasso","Da incassare","Da pagare")))))</f>
        <v/>
      </c>
      <c r="I188" s="15" t="str">
        <f aca="false">IF(OR(A188="",E188=""),"",IF(G188&lt;&gt;"",MAX(0,G188-E188),MAX(0,$B$3-E188)))</f>
        <v/>
      </c>
      <c r="J188" s="16" t="str">
        <f aca="false">IF(E188="","",DATE(YEAR(E188),MONTH(E188),1))</f>
        <v/>
      </c>
      <c r="K188" s="12"/>
    </row>
    <row r="189" customFormat="false" ht="15" hidden="false" customHeight="false" outlineLevel="0" collapsed="false">
      <c r="A189" s="12"/>
      <c r="B189" s="12"/>
      <c r="C189" s="12"/>
      <c r="D189" s="13"/>
      <c r="E189" s="13"/>
      <c r="F189" s="14"/>
      <c r="G189" s="13"/>
      <c r="H189" s="15" t="str">
        <f aca="false">IF(OR(A189="",E189=""),"",IF(G189&lt;&gt;"",IF(A189="Incasso","Incassata","Pagata"),IF(E189&lt;$B$3,"Scaduta",IF(E189-$B$3&lt;=7,"In scadenza",IF(A189="Incasso","Da incassare","Da pagare")))))</f>
        <v/>
      </c>
      <c r="I189" s="15" t="str">
        <f aca="false">IF(OR(A189="",E189=""),"",IF(G189&lt;&gt;"",MAX(0,G189-E189),MAX(0,$B$3-E189)))</f>
        <v/>
      </c>
      <c r="J189" s="16" t="str">
        <f aca="false">IF(E189="","",DATE(YEAR(E189),MONTH(E189),1))</f>
        <v/>
      </c>
      <c r="K189" s="12"/>
    </row>
    <row r="190" customFormat="false" ht="15" hidden="false" customHeight="false" outlineLevel="0" collapsed="false">
      <c r="A190" s="12"/>
      <c r="B190" s="12"/>
      <c r="C190" s="12"/>
      <c r="D190" s="13"/>
      <c r="E190" s="13"/>
      <c r="F190" s="14"/>
      <c r="G190" s="13"/>
      <c r="H190" s="15" t="str">
        <f aca="false">IF(OR(A190="",E190=""),"",IF(G190&lt;&gt;"",IF(A190="Incasso","Incassata","Pagata"),IF(E190&lt;$B$3,"Scaduta",IF(E190-$B$3&lt;=7,"In scadenza",IF(A190="Incasso","Da incassare","Da pagare")))))</f>
        <v/>
      </c>
      <c r="I190" s="15" t="str">
        <f aca="false">IF(OR(A190="",E190=""),"",IF(G190&lt;&gt;"",MAX(0,G190-E190),MAX(0,$B$3-E190)))</f>
        <v/>
      </c>
      <c r="J190" s="16" t="str">
        <f aca="false">IF(E190="","",DATE(YEAR(E190),MONTH(E190),1))</f>
        <v/>
      </c>
      <c r="K190" s="12"/>
    </row>
    <row r="191" customFormat="false" ht="15" hidden="false" customHeight="false" outlineLevel="0" collapsed="false">
      <c r="A191" s="12"/>
      <c r="B191" s="12"/>
      <c r="C191" s="12"/>
      <c r="D191" s="13"/>
      <c r="E191" s="13"/>
      <c r="F191" s="14"/>
      <c r="G191" s="13"/>
      <c r="H191" s="15" t="str">
        <f aca="false">IF(OR(A191="",E191=""),"",IF(G191&lt;&gt;"",IF(A191="Incasso","Incassata","Pagata"),IF(E191&lt;$B$3,"Scaduta",IF(E191-$B$3&lt;=7,"In scadenza",IF(A191="Incasso","Da incassare","Da pagare")))))</f>
        <v/>
      </c>
      <c r="I191" s="15" t="str">
        <f aca="false">IF(OR(A191="",E191=""),"",IF(G191&lt;&gt;"",MAX(0,G191-E191),MAX(0,$B$3-E191)))</f>
        <v/>
      </c>
      <c r="J191" s="16" t="str">
        <f aca="false">IF(E191="","",DATE(YEAR(E191),MONTH(E191),1))</f>
        <v/>
      </c>
      <c r="K191" s="12"/>
    </row>
    <row r="192" customFormat="false" ht="15" hidden="false" customHeight="false" outlineLevel="0" collapsed="false">
      <c r="A192" s="12"/>
      <c r="B192" s="12"/>
      <c r="C192" s="12"/>
      <c r="D192" s="13"/>
      <c r="E192" s="13"/>
      <c r="F192" s="14"/>
      <c r="G192" s="13"/>
      <c r="H192" s="15" t="str">
        <f aca="false">IF(OR(A192="",E192=""),"",IF(G192&lt;&gt;"",IF(A192="Incasso","Incassata","Pagata"),IF(E192&lt;$B$3,"Scaduta",IF(E192-$B$3&lt;=7,"In scadenza",IF(A192="Incasso","Da incassare","Da pagare")))))</f>
        <v/>
      </c>
      <c r="I192" s="15" t="str">
        <f aca="false">IF(OR(A192="",E192=""),"",IF(G192&lt;&gt;"",MAX(0,G192-E192),MAX(0,$B$3-E192)))</f>
        <v/>
      </c>
      <c r="J192" s="16" t="str">
        <f aca="false">IF(E192="","",DATE(YEAR(E192),MONTH(E192),1))</f>
        <v/>
      </c>
      <c r="K192" s="12"/>
    </row>
    <row r="193" customFormat="false" ht="15" hidden="false" customHeight="false" outlineLevel="0" collapsed="false">
      <c r="A193" s="12"/>
      <c r="B193" s="12"/>
      <c r="C193" s="12"/>
      <c r="D193" s="13"/>
      <c r="E193" s="13"/>
      <c r="F193" s="14"/>
      <c r="G193" s="13"/>
      <c r="H193" s="15" t="str">
        <f aca="false">IF(OR(A193="",E193=""),"",IF(G193&lt;&gt;"",IF(A193="Incasso","Incassata","Pagata"),IF(E193&lt;$B$3,"Scaduta",IF(E193-$B$3&lt;=7,"In scadenza",IF(A193="Incasso","Da incassare","Da pagare")))))</f>
        <v/>
      </c>
      <c r="I193" s="15" t="str">
        <f aca="false">IF(OR(A193="",E193=""),"",IF(G193&lt;&gt;"",MAX(0,G193-E193),MAX(0,$B$3-E193)))</f>
        <v/>
      </c>
      <c r="J193" s="16" t="str">
        <f aca="false">IF(E193="","",DATE(YEAR(E193),MONTH(E193),1))</f>
        <v/>
      </c>
      <c r="K193" s="12"/>
    </row>
    <row r="194" customFormat="false" ht="15" hidden="false" customHeight="false" outlineLevel="0" collapsed="false">
      <c r="A194" s="12"/>
      <c r="B194" s="12"/>
      <c r="C194" s="12"/>
      <c r="D194" s="13"/>
      <c r="E194" s="13"/>
      <c r="F194" s="14"/>
      <c r="G194" s="13"/>
      <c r="H194" s="15" t="str">
        <f aca="false">IF(OR(A194="",E194=""),"",IF(G194&lt;&gt;"",IF(A194="Incasso","Incassata","Pagata"),IF(E194&lt;$B$3,"Scaduta",IF(E194-$B$3&lt;=7,"In scadenza",IF(A194="Incasso","Da incassare","Da pagare")))))</f>
        <v/>
      </c>
      <c r="I194" s="15" t="str">
        <f aca="false">IF(OR(A194="",E194=""),"",IF(G194&lt;&gt;"",MAX(0,G194-E194),MAX(0,$B$3-E194)))</f>
        <v/>
      </c>
      <c r="J194" s="16" t="str">
        <f aca="false">IF(E194="","",DATE(YEAR(E194),MONTH(E194),1))</f>
        <v/>
      </c>
      <c r="K194" s="12"/>
    </row>
    <row r="195" customFormat="false" ht="15" hidden="false" customHeight="false" outlineLevel="0" collapsed="false">
      <c r="A195" s="12"/>
      <c r="B195" s="12"/>
      <c r="C195" s="12"/>
      <c r="D195" s="13"/>
      <c r="E195" s="13"/>
      <c r="F195" s="14"/>
      <c r="G195" s="13"/>
      <c r="H195" s="15" t="str">
        <f aca="false">IF(OR(A195="",E195=""),"",IF(G195&lt;&gt;"",IF(A195="Incasso","Incassata","Pagata"),IF(E195&lt;$B$3,"Scaduta",IF(E195-$B$3&lt;=7,"In scadenza",IF(A195="Incasso","Da incassare","Da pagare")))))</f>
        <v/>
      </c>
      <c r="I195" s="15" t="str">
        <f aca="false">IF(OR(A195="",E195=""),"",IF(G195&lt;&gt;"",MAX(0,G195-E195),MAX(0,$B$3-E195)))</f>
        <v/>
      </c>
      <c r="J195" s="16" t="str">
        <f aca="false">IF(E195="","",DATE(YEAR(E195),MONTH(E195),1))</f>
        <v/>
      </c>
      <c r="K195" s="12"/>
    </row>
    <row r="196" customFormat="false" ht="15" hidden="false" customHeight="false" outlineLevel="0" collapsed="false">
      <c r="A196" s="12"/>
      <c r="B196" s="12"/>
      <c r="C196" s="12"/>
      <c r="D196" s="13"/>
      <c r="E196" s="13"/>
      <c r="F196" s="14"/>
      <c r="G196" s="13"/>
      <c r="H196" s="15" t="str">
        <f aca="false">IF(OR(A196="",E196=""),"",IF(G196&lt;&gt;"",IF(A196="Incasso","Incassata","Pagata"),IF(E196&lt;$B$3,"Scaduta",IF(E196-$B$3&lt;=7,"In scadenza",IF(A196="Incasso","Da incassare","Da pagare")))))</f>
        <v/>
      </c>
      <c r="I196" s="15" t="str">
        <f aca="false">IF(OR(A196="",E196=""),"",IF(G196&lt;&gt;"",MAX(0,G196-E196),MAX(0,$B$3-E196)))</f>
        <v/>
      </c>
      <c r="J196" s="16" t="str">
        <f aca="false">IF(E196="","",DATE(YEAR(E196),MONTH(E196),1))</f>
        <v/>
      </c>
      <c r="K196" s="12"/>
    </row>
    <row r="197" customFormat="false" ht="15" hidden="false" customHeight="false" outlineLevel="0" collapsed="false">
      <c r="A197" s="12"/>
      <c r="B197" s="12"/>
      <c r="C197" s="12"/>
      <c r="D197" s="13"/>
      <c r="E197" s="13"/>
      <c r="F197" s="14"/>
      <c r="G197" s="13"/>
      <c r="H197" s="15" t="str">
        <f aca="false">IF(OR(A197="",E197=""),"",IF(G197&lt;&gt;"",IF(A197="Incasso","Incassata","Pagata"),IF(E197&lt;$B$3,"Scaduta",IF(E197-$B$3&lt;=7,"In scadenza",IF(A197="Incasso","Da incassare","Da pagare")))))</f>
        <v/>
      </c>
      <c r="I197" s="15" t="str">
        <f aca="false">IF(OR(A197="",E197=""),"",IF(G197&lt;&gt;"",MAX(0,G197-E197),MAX(0,$B$3-E197)))</f>
        <v/>
      </c>
      <c r="J197" s="16" t="str">
        <f aca="false">IF(E197="","",DATE(YEAR(E197),MONTH(E197),1))</f>
        <v/>
      </c>
      <c r="K197" s="12"/>
    </row>
    <row r="198" customFormat="false" ht="15" hidden="false" customHeight="false" outlineLevel="0" collapsed="false">
      <c r="A198" s="12"/>
      <c r="B198" s="12"/>
      <c r="C198" s="12"/>
      <c r="D198" s="13"/>
      <c r="E198" s="13"/>
      <c r="F198" s="14"/>
      <c r="G198" s="13"/>
      <c r="H198" s="15" t="str">
        <f aca="false">IF(OR(A198="",E198=""),"",IF(G198&lt;&gt;"",IF(A198="Incasso","Incassata","Pagata"),IF(E198&lt;$B$3,"Scaduta",IF(E198-$B$3&lt;=7,"In scadenza",IF(A198="Incasso","Da incassare","Da pagare")))))</f>
        <v/>
      </c>
      <c r="I198" s="15" t="str">
        <f aca="false">IF(OR(A198="",E198=""),"",IF(G198&lt;&gt;"",MAX(0,G198-E198),MAX(0,$B$3-E198)))</f>
        <v/>
      </c>
      <c r="J198" s="16" t="str">
        <f aca="false">IF(E198="","",DATE(YEAR(E198),MONTH(E198),1))</f>
        <v/>
      </c>
      <c r="K198" s="12"/>
    </row>
    <row r="199" customFormat="false" ht="15" hidden="false" customHeight="false" outlineLevel="0" collapsed="false">
      <c r="A199" s="12"/>
      <c r="B199" s="12"/>
      <c r="C199" s="12"/>
      <c r="D199" s="13"/>
      <c r="E199" s="13"/>
      <c r="F199" s="14"/>
      <c r="G199" s="13"/>
      <c r="H199" s="15" t="str">
        <f aca="false">IF(OR(A199="",E199=""),"",IF(G199&lt;&gt;"",IF(A199="Incasso","Incassata","Pagata"),IF(E199&lt;$B$3,"Scaduta",IF(E199-$B$3&lt;=7,"In scadenza",IF(A199="Incasso","Da incassare","Da pagare")))))</f>
        <v/>
      </c>
      <c r="I199" s="15" t="str">
        <f aca="false">IF(OR(A199="",E199=""),"",IF(G199&lt;&gt;"",MAX(0,G199-E199),MAX(0,$B$3-E199)))</f>
        <v/>
      </c>
      <c r="J199" s="16" t="str">
        <f aca="false">IF(E199="","",DATE(YEAR(E199),MONTH(E199),1))</f>
        <v/>
      </c>
      <c r="K199" s="12"/>
    </row>
    <row r="200" customFormat="false" ht="15" hidden="false" customHeight="false" outlineLevel="0" collapsed="false">
      <c r="A200" s="12"/>
      <c r="B200" s="12"/>
      <c r="C200" s="12"/>
      <c r="D200" s="13"/>
      <c r="E200" s="13"/>
      <c r="F200" s="14"/>
      <c r="G200" s="13"/>
      <c r="H200" s="15" t="str">
        <f aca="false">IF(OR(A200="",E200=""),"",IF(G200&lt;&gt;"",IF(A200="Incasso","Incassata","Pagata"),IF(E200&lt;$B$3,"Scaduta",IF(E200-$B$3&lt;=7,"In scadenza",IF(A200="Incasso","Da incassare","Da pagare")))))</f>
        <v/>
      </c>
      <c r="I200" s="15" t="str">
        <f aca="false">IF(OR(A200="",E200=""),"",IF(G200&lt;&gt;"",MAX(0,G200-E200),MAX(0,$B$3-E200)))</f>
        <v/>
      </c>
      <c r="J200" s="16" t="str">
        <f aca="false">IF(E200="","",DATE(YEAR(E200),MONTH(E200),1))</f>
        <v/>
      </c>
      <c r="K200" s="12"/>
    </row>
    <row r="201" customFormat="false" ht="15" hidden="false" customHeight="false" outlineLevel="0" collapsed="false">
      <c r="A201" s="12"/>
      <c r="B201" s="12"/>
      <c r="C201" s="12"/>
      <c r="D201" s="13"/>
      <c r="E201" s="13"/>
      <c r="F201" s="14"/>
      <c r="G201" s="13"/>
      <c r="H201" s="15" t="str">
        <f aca="false">IF(OR(A201="",E201=""),"",IF(G201&lt;&gt;"",IF(A201="Incasso","Incassata","Pagata"),IF(E201&lt;$B$3,"Scaduta",IF(E201-$B$3&lt;=7,"In scadenza",IF(A201="Incasso","Da incassare","Da pagare")))))</f>
        <v/>
      </c>
      <c r="I201" s="15" t="str">
        <f aca="false">IF(OR(A201="",E201=""),"",IF(G201&lt;&gt;"",MAX(0,G201-E201),MAX(0,$B$3-E201)))</f>
        <v/>
      </c>
      <c r="J201" s="16" t="str">
        <f aca="false">IF(E201="","",DATE(YEAR(E201),MONTH(E201),1))</f>
        <v/>
      </c>
      <c r="K201" s="12"/>
    </row>
    <row r="202" customFormat="false" ht="15" hidden="false" customHeight="false" outlineLevel="0" collapsed="false">
      <c r="A202" s="12"/>
      <c r="B202" s="12"/>
      <c r="C202" s="12"/>
      <c r="D202" s="13"/>
      <c r="E202" s="13"/>
      <c r="F202" s="14"/>
      <c r="G202" s="13"/>
      <c r="H202" s="15" t="str">
        <f aca="false">IF(OR(A202="",E202=""),"",IF(G202&lt;&gt;"",IF(A202="Incasso","Incassata","Pagata"),IF(E202&lt;$B$3,"Scaduta",IF(E202-$B$3&lt;=7,"In scadenza",IF(A202="Incasso","Da incassare","Da pagare")))))</f>
        <v/>
      </c>
      <c r="I202" s="15" t="str">
        <f aca="false">IF(OR(A202="",E202=""),"",IF(G202&lt;&gt;"",MAX(0,G202-E202),MAX(0,$B$3-E202)))</f>
        <v/>
      </c>
      <c r="J202" s="16" t="str">
        <f aca="false">IF(E202="","",DATE(YEAR(E202),MONTH(E202),1))</f>
        <v/>
      </c>
      <c r="K202" s="12"/>
    </row>
    <row r="203" customFormat="false" ht="15" hidden="false" customHeight="false" outlineLevel="0" collapsed="false">
      <c r="A203" s="12"/>
      <c r="B203" s="12"/>
      <c r="C203" s="12"/>
      <c r="D203" s="13"/>
      <c r="E203" s="13"/>
      <c r="F203" s="14"/>
      <c r="G203" s="13"/>
      <c r="H203" s="15" t="str">
        <f aca="false">IF(OR(A203="",E203=""),"",IF(G203&lt;&gt;"",IF(A203="Incasso","Incassata","Pagata"),IF(E203&lt;$B$3,"Scaduta",IF(E203-$B$3&lt;=7,"In scadenza",IF(A203="Incasso","Da incassare","Da pagare")))))</f>
        <v/>
      </c>
      <c r="I203" s="15" t="str">
        <f aca="false">IF(OR(A203="",E203=""),"",IF(G203&lt;&gt;"",MAX(0,G203-E203),MAX(0,$B$3-E203)))</f>
        <v/>
      </c>
      <c r="J203" s="16" t="str">
        <f aca="false">IF(E203="","",DATE(YEAR(E203),MONTH(E203),1))</f>
        <v/>
      </c>
      <c r="K203" s="12"/>
    </row>
    <row r="204" customFormat="false" ht="15" hidden="false" customHeight="false" outlineLevel="0" collapsed="false">
      <c r="A204" s="12"/>
      <c r="B204" s="12"/>
      <c r="C204" s="12"/>
      <c r="D204" s="13"/>
      <c r="E204" s="13"/>
      <c r="F204" s="14"/>
      <c r="G204" s="13"/>
      <c r="H204" s="15" t="str">
        <f aca="false">IF(OR(A204="",E204=""),"",IF(G204&lt;&gt;"",IF(A204="Incasso","Incassata","Pagata"),IF(E204&lt;$B$3,"Scaduta",IF(E204-$B$3&lt;=7,"In scadenza",IF(A204="Incasso","Da incassare","Da pagare")))))</f>
        <v/>
      </c>
      <c r="I204" s="15" t="str">
        <f aca="false">IF(OR(A204="",E204=""),"",IF(G204&lt;&gt;"",MAX(0,G204-E204),MAX(0,$B$3-E204)))</f>
        <v/>
      </c>
      <c r="J204" s="16" t="str">
        <f aca="false">IF(E204="","",DATE(YEAR(E204),MONTH(E204),1))</f>
        <v/>
      </c>
      <c r="K204" s="12"/>
    </row>
    <row r="205" customFormat="false" ht="15" hidden="false" customHeight="false" outlineLevel="0" collapsed="false">
      <c r="A205" s="12"/>
      <c r="B205" s="12"/>
      <c r="C205" s="12"/>
      <c r="D205" s="13"/>
      <c r="E205" s="13"/>
      <c r="F205" s="14"/>
      <c r="G205" s="13"/>
      <c r="H205" s="15" t="str">
        <f aca="false">IF(OR(A205="",E205=""),"",IF(G205&lt;&gt;"",IF(A205="Incasso","Incassata","Pagata"),IF(E205&lt;$B$3,"Scaduta",IF(E205-$B$3&lt;=7,"In scadenza",IF(A205="Incasso","Da incassare","Da pagare")))))</f>
        <v/>
      </c>
      <c r="I205" s="15" t="str">
        <f aca="false">IF(OR(A205="",E205=""),"",IF(G205&lt;&gt;"",MAX(0,G205-E205),MAX(0,$B$3-E205)))</f>
        <v/>
      </c>
      <c r="J205" s="16" t="str">
        <f aca="false">IF(E205="","",DATE(YEAR(E205),MONTH(E205),1))</f>
        <v/>
      </c>
      <c r="K205" s="12"/>
    </row>
    <row r="206" customFormat="false" ht="15" hidden="false" customHeight="false" outlineLevel="0" collapsed="false">
      <c r="A206" s="12"/>
      <c r="B206" s="12"/>
      <c r="C206" s="12"/>
      <c r="D206" s="13"/>
      <c r="E206" s="13"/>
      <c r="F206" s="14"/>
      <c r="G206" s="13"/>
      <c r="H206" s="15" t="str">
        <f aca="false">IF(OR(A206="",E206=""),"",IF(G206&lt;&gt;"",IF(A206="Incasso","Incassata","Pagata"),IF(E206&lt;$B$3,"Scaduta",IF(E206-$B$3&lt;=7,"In scadenza",IF(A206="Incasso","Da incassare","Da pagare")))))</f>
        <v/>
      </c>
      <c r="I206" s="15" t="str">
        <f aca="false">IF(OR(A206="",E206=""),"",IF(G206&lt;&gt;"",MAX(0,G206-E206),MAX(0,$B$3-E206)))</f>
        <v/>
      </c>
      <c r="J206" s="16" t="str">
        <f aca="false">IF(E206="","",DATE(YEAR(E206),MONTH(E206),1))</f>
        <v/>
      </c>
      <c r="K206" s="12"/>
    </row>
    <row r="207" customFormat="false" ht="15" hidden="false" customHeight="false" outlineLevel="0" collapsed="false">
      <c r="A207" s="12"/>
      <c r="B207" s="12"/>
      <c r="C207" s="12"/>
      <c r="D207" s="13"/>
      <c r="E207" s="13"/>
      <c r="F207" s="14"/>
      <c r="G207" s="13"/>
      <c r="H207" s="15" t="str">
        <f aca="false">IF(OR(A207="",E207=""),"",IF(G207&lt;&gt;"",IF(A207="Incasso","Incassata","Pagata"),IF(E207&lt;$B$3,"Scaduta",IF(E207-$B$3&lt;=7,"In scadenza",IF(A207="Incasso","Da incassare","Da pagare")))))</f>
        <v/>
      </c>
      <c r="I207" s="15" t="str">
        <f aca="false">IF(OR(A207="",E207=""),"",IF(G207&lt;&gt;"",MAX(0,G207-E207),MAX(0,$B$3-E207)))</f>
        <v/>
      </c>
      <c r="J207" s="16" t="str">
        <f aca="false">IF(E207="","",DATE(YEAR(E207),MONTH(E207),1))</f>
        <v/>
      </c>
      <c r="K207" s="12"/>
    </row>
    <row r="208" customFormat="false" ht="15" hidden="false" customHeight="false" outlineLevel="0" collapsed="false">
      <c r="A208" s="12"/>
      <c r="B208" s="12"/>
      <c r="C208" s="12"/>
      <c r="D208" s="13"/>
      <c r="E208" s="13"/>
      <c r="F208" s="14"/>
      <c r="G208" s="13"/>
      <c r="H208" s="15" t="str">
        <f aca="false">IF(OR(A208="",E208=""),"",IF(G208&lt;&gt;"",IF(A208="Incasso","Incassata","Pagata"),IF(E208&lt;$B$3,"Scaduta",IF(E208-$B$3&lt;=7,"In scadenza",IF(A208="Incasso","Da incassare","Da pagare")))))</f>
        <v/>
      </c>
      <c r="I208" s="15" t="str">
        <f aca="false">IF(OR(A208="",E208=""),"",IF(G208&lt;&gt;"",MAX(0,G208-E208),MAX(0,$B$3-E208)))</f>
        <v/>
      </c>
      <c r="J208" s="16" t="str">
        <f aca="false">IF(E208="","",DATE(YEAR(E208),MONTH(E208),1))</f>
        <v/>
      </c>
      <c r="K208" s="12"/>
    </row>
    <row r="209" customFormat="false" ht="15" hidden="false" customHeight="false" outlineLevel="0" collapsed="false">
      <c r="A209" s="12"/>
      <c r="B209" s="12"/>
      <c r="C209" s="12"/>
      <c r="D209" s="13"/>
      <c r="E209" s="13"/>
      <c r="F209" s="14"/>
      <c r="G209" s="13"/>
      <c r="H209" s="15" t="str">
        <f aca="false">IF(OR(A209="",E209=""),"",IF(G209&lt;&gt;"",IF(A209="Incasso","Incassata","Pagata"),IF(E209&lt;$B$3,"Scaduta",IF(E209-$B$3&lt;=7,"In scadenza",IF(A209="Incasso","Da incassare","Da pagare")))))</f>
        <v/>
      </c>
      <c r="I209" s="15" t="str">
        <f aca="false">IF(OR(A209="",E209=""),"",IF(G209&lt;&gt;"",MAX(0,G209-E209),MAX(0,$B$3-E209)))</f>
        <v/>
      </c>
      <c r="J209" s="16" t="str">
        <f aca="false">IF(E209="","",DATE(YEAR(E209),MONTH(E209),1))</f>
        <v/>
      </c>
      <c r="K209" s="12"/>
    </row>
    <row r="210" customFormat="false" ht="15" hidden="false" customHeight="false" outlineLevel="0" collapsed="false">
      <c r="A210" s="12"/>
      <c r="B210" s="12"/>
      <c r="C210" s="12"/>
      <c r="D210" s="13"/>
      <c r="E210" s="13"/>
      <c r="F210" s="14"/>
      <c r="G210" s="13"/>
      <c r="H210" s="15" t="str">
        <f aca="false">IF(OR(A210="",E210=""),"",IF(G210&lt;&gt;"",IF(A210="Incasso","Incassata","Pagata"),IF(E210&lt;$B$3,"Scaduta",IF(E210-$B$3&lt;=7,"In scadenza",IF(A210="Incasso","Da incassare","Da pagare")))))</f>
        <v/>
      </c>
      <c r="I210" s="15" t="str">
        <f aca="false">IF(OR(A210="",E210=""),"",IF(G210&lt;&gt;"",MAX(0,G210-E210),MAX(0,$B$3-E210)))</f>
        <v/>
      </c>
      <c r="J210" s="16" t="str">
        <f aca="false">IF(E210="","",DATE(YEAR(E210),MONTH(E210),1))</f>
        <v/>
      </c>
      <c r="K210" s="12"/>
    </row>
    <row r="211" customFormat="false" ht="15" hidden="false" customHeight="false" outlineLevel="0" collapsed="false">
      <c r="A211" s="12"/>
      <c r="B211" s="12"/>
      <c r="C211" s="12"/>
      <c r="D211" s="13"/>
      <c r="E211" s="13"/>
      <c r="F211" s="14"/>
      <c r="G211" s="13"/>
      <c r="H211" s="15" t="str">
        <f aca="false">IF(OR(A211="",E211=""),"",IF(G211&lt;&gt;"",IF(A211="Incasso","Incassata","Pagata"),IF(E211&lt;$B$3,"Scaduta",IF(E211-$B$3&lt;=7,"In scadenza",IF(A211="Incasso","Da incassare","Da pagare")))))</f>
        <v/>
      </c>
      <c r="I211" s="15" t="str">
        <f aca="false">IF(OR(A211="",E211=""),"",IF(G211&lt;&gt;"",MAX(0,G211-E211),MAX(0,$B$3-E211)))</f>
        <v/>
      </c>
      <c r="J211" s="16" t="str">
        <f aca="false">IF(E211="","",DATE(YEAR(E211),MONTH(E211),1))</f>
        <v/>
      </c>
      <c r="K211" s="12"/>
    </row>
    <row r="212" customFormat="false" ht="15" hidden="false" customHeight="false" outlineLevel="0" collapsed="false">
      <c r="A212" s="12"/>
      <c r="B212" s="12"/>
      <c r="C212" s="12"/>
      <c r="D212" s="13"/>
      <c r="E212" s="13"/>
      <c r="F212" s="14"/>
      <c r="G212" s="13"/>
      <c r="H212" s="15" t="str">
        <f aca="false">IF(OR(A212="",E212=""),"",IF(G212&lt;&gt;"",IF(A212="Incasso","Incassata","Pagata"),IF(E212&lt;$B$3,"Scaduta",IF(E212-$B$3&lt;=7,"In scadenza",IF(A212="Incasso","Da incassare","Da pagare")))))</f>
        <v/>
      </c>
      <c r="I212" s="15" t="str">
        <f aca="false">IF(OR(A212="",E212=""),"",IF(G212&lt;&gt;"",MAX(0,G212-E212),MAX(0,$B$3-E212)))</f>
        <v/>
      </c>
      <c r="J212" s="16" t="str">
        <f aca="false">IF(E212="","",DATE(YEAR(E212),MONTH(E212),1))</f>
        <v/>
      </c>
      <c r="K212" s="12"/>
    </row>
    <row r="213" customFormat="false" ht="15" hidden="false" customHeight="false" outlineLevel="0" collapsed="false">
      <c r="A213" s="12"/>
      <c r="B213" s="12"/>
      <c r="C213" s="12"/>
      <c r="D213" s="13"/>
      <c r="E213" s="13"/>
      <c r="F213" s="14"/>
      <c r="G213" s="13"/>
      <c r="H213" s="15" t="str">
        <f aca="false">IF(OR(A213="",E213=""),"",IF(G213&lt;&gt;"",IF(A213="Incasso","Incassata","Pagata"),IF(E213&lt;$B$3,"Scaduta",IF(E213-$B$3&lt;=7,"In scadenza",IF(A213="Incasso","Da incassare","Da pagare")))))</f>
        <v/>
      </c>
      <c r="I213" s="15" t="str">
        <f aca="false">IF(OR(A213="",E213=""),"",IF(G213&lt;&gt;"",MAX(0,G213-E213),MAX(0,$B$3-E213)))</f>
        <v/>
      </c>
      <c r="J213" s="16" t="str">
        <f aca="false">IF(E213="","",DATE(YEAR(E213),MONTH(E213),1))</f>
        <v/>
      </c>
      <c r="K213" s="12"/>
    </row>
    <row r="214" customFormat="false" ht="15" hidden="false" customHeight="false" outlineLevel="0" collapsed="false">
      <c r="A214" s="12"/>
      <c r="B214" s="12"/>
      <c r="C214" s="12"/>
      <c r="D214" s="13"/>
      <c r="E214" s="13"/>
      <c r="F214" s="14"/>
      <c r="G214" s="13"/>
      <c r="H214" s="15" t="str">
        <f aca="false">IF(OR(A214="",E214=""),"",IF(G214&lt;&gt;"",IF(A214="Incasso","Incassata","Pagata"),IF(E214&lt;$B$3,"Scaduta",IF(E214-$B$3&lt;=7,"In scadenza",IF(A214="Incasso","Da incassare","Da pagare")))))</f>
        <v/>
      </c>
      <c r="I214" s="15" t="str">
        <f aca="false">IF(OR(A214="",E214=""),"",IF(G214&lt;&gt;"",MAX(0,G214-E214),MAX(0,$B$3-E214)))</f>
        <v/>
      </c>
      <c r="J214" s="16" t="str">
        <f aca="false">IF(E214="","",DATE(YEAR(E214),MONTH(E214),1))</f>
        <v/>
      </c>
      <c r="K214" s="12"/>
    </row>
    <row r="215" customFormat="false" ht="15" hidden="false" customHeight="false" outlineLevel="0" collapsed="false">
      <c r="A215" s="12"/>
      <c r="B215" s="12"/>
      <c r="C215" s="12"/>
      <c r="D215" s="13"/>
      <c r="E215" s="13"/>
      <c r="F215" s="14"/>
      <c r="G215" s="13"/>
      <c r="H215" s="15" t="str">
        <f aca="false">IF(OR(A215="",E215=""),"",IF(G215&lt;&gt;"",IF(A215="Incasso","Incassata","Pagata"),IF(E215&lt;$B$3,"Scaduta",IF(E215-$B$3&lt;=7,"In scadenza",IF(A215="Incasso","Da incassare","Da pagare")))))</f>
        <v/>
      </c>
      <c r="I215" s="15" t="str">
        <f aca="false">IF(OR(A215="",E215=""),"",IF(G215&lt;&gt;"",MAX(0,G215-E215),MAX(0,$B$3-E215)))</f>
        <v/>
      </c>
      <c r="J215" s="16" t="str">
        <f aca="false">IF(E215="","",DATE(YEAR(E215),MONTH(E215),1))</f>
        <v/>
      </c>
      <c r="K215" s="12"/>
    </row>
    <row r="216" customFormat="false" ht="15" hidden="false" customHeight="false" outlineLevel="0" collapsed="false">
      <c r="A216" s="12"/>
      <c r="B216" s="12"/>
      <c r="C216" s="12"/>
      <c r="D216" s="13"/>
      <c r="E216" s="13"/>
      <c r="F216" s="14"/>
      <c r="G216" s="13"/>
      <c r="H216" s="15" t="str">
        <f aca="false">IF(OR(A216="",E216=""),"",IF(G216&lt;&gt;"",IF(A216="Incasso","Incassata","Pagata"),IF(E216&lt;$B$3,"Scaduta",IF(E216-$B$3&lt;=7,"In scadenza",IF(A216="Incasso","Da incassare","Da pagare")))))</f>
        <v/>
      </c>
      <c r="I216" s="15" t="str">
        <f aca="false">IF(OR(A216="",E216=""),"",IF(G216&lt;&gt;"",MAX(0,G216-E216),MAX(0,$B$3-E216)))</f>
        <v/>
      </c>
      <c r="J216" s="16" t="str">
        <f aca="false">IF(E216="","",DATE(YEAR(E216),MONTH(E216),1))</f>
        <v/>
      </c>
      <c r="K216" s="12"/>
    </row>
    <row r="217" customFormat="false" ht="15" hidden="false" customHeight="false" outlineLevel="0" collapsed="false">
      <c r="A217" s="12"/>
      <c r="B217" s="12"/>
      <c r="C217" s="12"/>
      <c r="D217" s="13"/>
      <c r="E217" s="13"/>
      <c r="F217" s="14"/>
      <c r="G217" s="13"/>
      <c r="H217" s="15" t="str">
        <f aca="false">IF(OR(A217="",E217=""),"",IF(G217&lt;&gt;"",IF(A217="Incasso","Incassata","Pagata"),IF(E217&lt;$B$3,"Scaduta",IF(E217-$B$3&lt;=7,"In scadenza",IF(A217="Incasso","Da incassare","Da pagare")))))</f>
        <v/>
      </c>
      <c r="I217" s="15" t="str">
        <f aca="false">IF(OR(A217="",E217=""),"",IF(G217&lt;&gt;"",MAX(0,G217-E217),MAX(0,$B$3-E217)))</f>
        <v/>
      </c>
      <c r="J217" s="16" t="str">
        <f aca="false">IF(E217="","",DATE(YEAR(E217),MONTH(E217),1))</f>
        <v/>
      </c>
      <c r="K217" s="12"/>
    </row>
    <row r="218" customFormat="false" ht="15" hidden="false" customHeight="false" outlineLevel="0" collapsed="false">
      <c r="A218" s="12"/>
      <c r="B218" s="12"/>
      <c r="C218" s="12"/>
      <c r="D218" s="13"/>
      <c r="E218" s="13"/>
      <c r="F218" s="14"/>
      <c r="G218" s="13"/>
      <c r="H218" s="15" t="str">
        <f aca="false">IF(OR(A218="",E218=""),"",IF(G218&lt;&gt;"",IF(A218="Incasso","Incassata","Pagata"),IF(E218&lt;$B$3,"Scaduta",IF(E218-$B$3&lt;=7,"In scadenza",IF(A218="Incasso","Da incassare","Da pagare")))))</f>
        <v/>
      </c>
      <c r="I218" s="15" t="str">
        <f aca="false">IF(OR(A218="",E218=""),"",IF(G218&lt;&gt;"",MAX(0,G218-E218),MAX(0,$B$3-E218)))</f>
        <v/>
      </c>
      <c r="J218" s="16" t="str">
        <f aca="false">IF(E218="","",DATE(YEAR(E218),MONTH(E218),1))</f>
        <v/>
      </c>
      <c r="K218" s="12"/>
    </row>
    <row r="219" customFormat="false" ht="15" hidden="false" customHeight="false" outlineLevel="0" collapsed="false">
      <c r="A219" s="12"/>
      <c r="B219" s="12"/>
      <c r="C219" s="12"/>
      <c r="D219" s="13"/>
      <c r="E219" s="13"/>
      <c r="F219" s="14"/>
      <c r="G219" s="13"/>
      <c r="H219" s="15" t="str">
        <f aca="false">IF(OR(A219="",E219=""),"",IF(G219&lt;&gt;"",IF(A219="Incasso","Incassata","Pagata"),IF(E219&lt;$B$3,"Scaduta",IF(E219-$B$3&lt;=7,"In scadenza",IF(A219="Incasso","Da incassare","Da pagare")))))</f>
        <v/>
      </c>
      <c r="I219" s="15" t="str">
        <f aca="false">IF(OR(A219="",E219=""),"",IF(G219&lt;&gt;"",MAX(0,G219-E219),MAX(0,$B$3-E219)))</f>
        <v/>
      </c>
      <c r="J219" s="16" t="str">
        <f aca="false">IF(E219="","",DATE(YEAR(E219),MONTH(E219),1))</f>
        <v/>
      </c>
      <c r="K219" s="12"/>
    </row>
    <row r="220" customFormat="false" ht="15" hidden="false" customHeight="false" outlineLevel="0" collapsed="false">
      <c r="A220" s="12"/>
      <c r="B220" s="12"/>
      <c r="C220" s="12"/>
      <c r="D220" s="13"/>
      <c r="E220" s="13"/>
      <c r="F220" s="14"/>
      <c r="G220" s="13"/>
      <c r="H220" s="15" t="str">
        <f aca="false">IF(OR(A220="",E220=""),"",IF(G220&lt;&gt;"",IF(A220="Incasso","Incassata","Pagata"),IF(E220&lt;$B$3,"Scaduta",IF(E220-$B$3&lt;=7,"In scadenza",IF(A220="Incasso","Da incassare","Da pagare")))))</f>
        <v/>
      </c>
      <c r="I220" s="15" t="str">
        <f aca="false">IF(OR(A220="",E220=""),"",IF(G220&lt;&gt;"",MAX(0,G220-E220),MAX(0,$B$3-E220)))</f>
        <v/>
      </c>
      <c r="J220" s="16" t="str">
        <f aca="false">IF(E220="","",DATE(YEAR(E220),MONTH(E220),1))</f>
        <v/>
      </c>
      <c r="K220" s="12"/>
    </row>
    <row r="221" customFormat="false" ht="15" hidden="false" customHeight="false" outlineLevel="0" collapsed="false">
      <c r="A221" s="12"/>
      <c r="B221" s="12"/>
      <c r="C221" s="12"/>
      <c r="D221" s="13"/>
      <c r="E221" s="13"/>
      <c r="F221" s="14"/>
      <c r="G221" s="13"/>
      <c r="H221" s="15" t="str">
        <f aca="false">IF(OR(A221="",E221=""),"",IF(G221&lt;&gt;"",IF(A221="Incasso","Incassata","Pagata"),IF(E221&lt;$B$3,"Scaduta",IF(E221-$B$3&lt;=7,"In scadenza",IF(A221="Incasso","Da incassare","Da pagare")))))</f>
        <v/>
      </c>
      <c r="I221" s="15" t="str">
        <f aca="false">IF(OR(A221="",E221=""),"",IF(G221&lt;&gt;"",MAX(0,G221-E221),MAX(0,$B$3-E221)))</f>
        <v/>
      </c>
      <c r="J221" s="16" t="str">
        <f aca="false">IF(E221="","",DATE(YEAR(E221),MONTH(E221),1))</f>
        <v/>
      </c>
      <c r="K221" s="12"/>
    </row>
    <row r="222" customFormat="false" ht="15" hidden="false" customHeight="false" outlineLevel="0" collapsed="false">
      <c r="A222" s="12"/>
      <c r="B222" s="12"/>
      <c r="C222" s="12"/>
      <c r="D222" s="13"/>
      <c r="E222" s="13"/>
      <c r="F222" s="14"/>
      <c r="G222" s="13"/>
      <c r="H222" s="15" t="str">
        <f aca="false">IF(OR(A222="",E222=""),"",IF(G222&lt;&gt;"",IF(A222="Incasso","Incassata","Pagata"),IF(E222&lt;$B$3,"Scaduta",IF(E222-$B$3&lt;=7,"In scadenza",IF(A222="Incasso","Da incassare","Da pagare")))))</f>
        <v/>
      </c>
      <c r="I222" s="15" t="str">
        <f aca="false">IF(OR(A222="",E222=""),"",IF(G222&lt;&gt;"",MAX(0,G222-E222),MAX(0,$B$3-E222)))</f>
        <v/>
      </c>
      <c r="J222" s="16" t="str">
        <f aca="false">IF(E222="","",DATE(YEAR(E222),MONTH(E222),1))</f>
        <v/>
      </c>
      <c r="K222" s="12"/>
    </row>
    <row r="223" customFormat="false" ht="15" hidden="false" customHeight="false" outlineLevel="0" collapsed="false">
      <c r="A223" s="12"/>
      <c r="B223" s="12"/>
      <c r="C223" s="12"/>
      <c r="D223" s="13"/>
      <c r="E223" s="13"/>
      <c r="F223" s="14"/>
      <c r="G223" s="13"/>
      <c r="H223" s="15" t="str">
        <f aca="false">IF(OR(A223="",E223=""),"",IF(G223&lt;&gt;"",IF(A223="Incasso","Incassata","Pagata"),IF(E223&lt;$B$3,"Scaduta",IF(E223-$B$3&lt;=7,"In scadenza",IF(A223="Incasso","Da incassare","Da pagare")))))</f>
        <v/>
      </c>
      <c r="I223" s="15" t="str">
        <f aca="false">IF(OR(A223="",E223=""),"",IF(G223&lt;&gt;"",MAX(0,G223-E223),MAX(0,$B$3-E223)))</f>
        <v/>
      </c>
      <c r="J223" s="16" t="str">
        <f aca="false">IF(E223="","",DATE(YEAR(E223),MONTH(E223),1))</f>
        <v/>
      </c>
      <c r="K223" s="12"/>
    </row>
    <row r="224" customFormat="false" ht="15" hidden="false" customHeight="false" outlineLevel="0" collapsed="false">
      <c r="A224" s="12"/>
      <c r="B224" s="12"/>
      <c r="C224" s="12"/>
      <c r="D224" s="13"/>
      <c r="E224" s="13"/>
      <c r="F224" s="14"/>
      <c r="G224" s="13"/>
      <c r="H224" s="15" t="str">
        <f aca="false">IF(OR(A224="",E224=""),"",IF(G224&lt;&gt;"",IF(A224="Incasso","Incassata","Pagata"),IF(E224&lt;$B$3,"Scaduta",IF(E224-$B$3&lt;=7,"In scadenza",IF(A224="Incasso","Da incassare","Da pagare")))))</f>
        <v/>
      </c>
      <c r="I224" s="15" t="str">
        <f aca="false">IF(OR(A224="",E224=""),"",IF(G224&lt;&gt;"",MAX(0,G224-E224),MAX(0,$B$3-E224)))</f>
        <v/>
      </c>
      <c r="J224" s="16" t="str">
        <f aca="false">IF(E224="","",DATE(YEAR(E224),MONTH(E224),1))</f>
        <v/>
      </c>
      <c r="K224" s="12"/>
    </row>
    <row r="225" customFormat="false" ht="15" hidden="false" customHeight="false" outlineLevel="0" collapsed="false">
      <c r="A225" s="12"/>
      <c r="B225" s="12"/>
      <c r="C225" s="12"/>
      <c r="D225" s="13"/>
      <c r="E225" s="13"/>
      <c r="F225" s="14"/>
      <c r="G225" s="13"/>
      <c r="H225" s="15" t="str">
        <f aca="false">IF(OR(A225="",E225=""),"",IF(G225&lt;&gt;"",IF(A225="Incasso","Incassata","Pagata"),IF(E225&lt;$B$3,"Scaduta",IF(E225-$B$3&lt;=7,"In scadenza",IF(A225="Incasso","Da incassare","Da pagare")))))</f>
        <v/>
      </c>
      <c r="I225" s="15" t="str">
        <f aca="false">IF(OR(A225="",E225=""),"",IF(G225&lt;&gt;"",MAX(0,G225-E225),MAX(0,$B$3-E225)))</f>
        <v/>
      </c>
      <c r="J225" s="16" t="str">
        <f aca="false">IF(E225="","",DATE(YEAR(E225),MONTH(E225),1))</f>
        <v/>
      </c>
      <c r="K225" s="12"/>
    </row>
    <row r="226" customFormat="false" ht="15" hidden="false" customHeight="false" outlineLevel="0" collapsed="false">
      <c r="A226" s="12"/>
      <c r="B226" s="12"/>
      <c r="C226" s="12"/>
      <c r="D226" s="13"/>
      <c r="E226" s="13"/>
      <c r="F226" s="14"/>
      <c r="G226" s="13"/>
      <c r="H226" s="15" t="str">
        <f aca="false">IF(OR(A226="",E226=""),"",IF(G226&lt;&gt;"",IF(A226="Incasso","Incassata","Pagata"),IF(E226&lt;$B$3,"Scaduta",IF(E226-$B$3&lt;=7,"In scadenza",IF(A226="Incasso","Da incassare","Da pagare")))))</f>
        <v/>
      </c>
      <c r="I226" s="15" t="str">
        <f aca="false">IF(OR(A226="",E226=""),"",IF(G226&lt;&gt;"",MAX(0,G226-E226),MAX(0,$B$3-E226)))</f>
        <v/>
      </c>
      <c r="J226" s="16" t="str">
        <f aca="false">IF(E226="","",DATE(YEAR(E226),MONTH(E226),1))</f>
        <v/>
      </c>
      <c r="K226" s="12"/>
    </row>
    <row r="227" customFormat="false" ht="15" hidden="false" customHeight="false" outlineLevel="0" collapsed="false">
      <c r="A227" s="12"/>
      <c r="B227" s="12"/>
      <c r="C227" s="12"/>
      <c r="D227" s="13"/>
      <c r="E227" s="13"/>
      <c r="F227" s="14"/>
      <c r="G227" s="13"/>
      <c r="H227" s="15" t="str">
        <f aca="false">IF(OR(A227="",E227=""),"",IF(G227&lt;&gt;"",IF(A227="Incasso","Incassata","Pagata"),IF(E227&lt;$B$3,"Scaduta",IF(E227-$B$3&lt;=7,"In scadenza",IF(A227="Incasso","Da incassare","Da pagare")))))</f>
        <v/>
      </c>
      <c r="I227" s="15" t="str">
        <f aca="false">IF(OR(A227="",E227=""),"",IF(G227&lt;&gt;"",MAX(0,G227-E227),MAX(0,$B$3-E227)))</f>
        <v/>
      </c>
      <c r="J227" s="16" t="str">
        <f aca="false">IF(E227="","",DATE(YEAR(E227),MONTH(E227),1))</f>
        <v/>
      </c>
      <c r="K227" s="12"/>
    </row>
    <row r="228" customFormat="false" ht="15" hidden="false" customHeight="false" outlineLevel="0" collapsed="false">
      <c r="A228" s="12"/>
      <c r="B228" s="12"/>
      <c r="C228" s="12"/>
      <c r="D228" s="13"/>
      <c r="E228" s="13"/>
      <c r="F228" s="14"/>
      <c r="G228" s="13"/>
      <c r="H228" s="15" t="str">
        <f aca="false">IF(OR(A228="",E228=""),"",IF(G228&lt;&gt;"",IF(A228="Incasso","Incassata","Pagata"),IF(E228&lt;$B$3,"Scaduta",IF(E228-$B$3&lt;=7,"In scadenza",IF(A228="Incasso","Da incassare","Da pagare")))))</f>
        <v/>
      </c>
      <c r="I228" s="15" t="str">
        <f aca="false">IF(OR(A228="",E228=""),"",IF(G228&lt;&gt;"",MAX(0,G228-E228),MAX(0,$B$3-E228)))</f>
        <v/>
      </c>
      <c r="J228" s="16" t="str">
        <f aca="false">IF(E228="","",DATE(YEAR(E228),MONTH(E228),1))</f>
        <v/>
      </c>
      <c r="K228" s="12"/>
    </row>
    <row r="229" customFormat="false" ht="15" hidden="false" customHeight="false" outlineLevel="0" collapsed="false">
      <c r="A229" s="12"/>
      <c r="B229" s="12"/>
      <c r="C229" s="12"/>
      <c r="D229" s="13"/>
      <c r="E229" s="13"/>
      <c r="F229" s="14"/>
      <c r="G229" s="13"/>
      <c r="H229" s="15" t="str">
        <f aca="false">IF(OR(A229="",E229=""),"",IF(G229&lt;&gt;"",IF(A229="Incasso","Incassata","Pagata"),IF(E229&lt;$B$3,"Scaduta",IF(E229-$B$3&lt;=7,"In scadenza",IF(A229="Incasso","Da incassare","Da pagare")))))</f>
        <v/>
      </c>
      <c r="I229" s="15" t="str">
        <f aca="false">IF(OR(A229="",E229=""),"",IF(G229&lt;&gt;"",MAX(0,G229-E229),MAX(0,$B$3-E229)))</f>
        <v/>
      </c>
      <c r="J229" s="16" t="str">
        <f aca="false">IF(E229="","",DATE(YEAR(E229),MONTH(E229),1))</f>
        <v/>
      </c>
      <c r="K229" s="12"/>
    </row>
    <row r="230" customFormat="false" ht="15" hidden="false" customHeight="false" outlineLevel="0" collapsed="false">
      <c r="A230" s="12"/>
      <c r="B230" s="12"/>
      <c r="C230" s="12"/>
      <c r="D230" s="13"/>
      <c r="E230" s="13"/>
      <c r="F230" s="14"/>
      <c r="G230" s="13"/>
      <c r="H230" s="15" t="str">
        <f aca="false">IF(OR(A230="",E230=""),"",IF(G230&lt;&gt;"",IF(A230="Incasso","Incassata","Pagata"),IF(E230&lt;$B$3,"Scaduta",IF(E230-$B$3&lt;=7,"In scadenza",IF(A230="Incasso","Da incassare","Da pagare")))))</f>
        <v/>
      </c>
      <c r="I230" s="15" t="str">
        <f aca="false">IF(OR(A230="",E230=""),"",IF(G230&lt;&gt;"",MAX(0,G230-E230),MAX(0,$B$3-E230)))</f>
        <v/>
      </c>
      <c r="J230" s="16" t="str">
        <f aca="false">IF(E230="","",DATE(YEAR(E230),MONTH(E230),1))</f>
        <v/>
      </c>
      <c r="K230" s="12"/>
    </row>
    <row r="231" customFormat="false" ht="15" hidden="false" customHeight="false" outlineLevel="0" collapsed="false">
      <c r="A231" s="12"/>
      <c r="B231" s="12"/>
      <c r="C231" s="12"/>
      <c r="D231" s="13"/>
      <c r="E231" s="13"/>
      <c r="F231" s="14"/>
      <c r="G231" s="13"/>
      <c r="H231" s="15" t="str">
        <f aca="false">IF(OR(A231="",E231=""),"",IF(G231&lt;&gt;"",IF(A231="Incasso","Incassata","Pagata"),IF(E231&lt;$B$3,"Scaduta",IF(E231-$B$3&lt;=7,"In scadenza",IF(A231="Incasso","Da incassare","Da pagare")))))</f>
        <v/>
      </c>
      <c r="I231" s="15" t="str">
        <f aca="false">IF(OR(A231="",E231=""),"",IF(G231&lt;&gt;"",MAX(0,G231-E231),MAX(0,$B$3-E231)))</f>
        <v/>
      </c>
      <c r="J231" s="16" t="str">
        <f aca="false">IF(E231="","",DATE(YEAR(E231),MONTH(E231),1))</f>
        <v/>
      </c>
      <c r="K231" s="12"/>
    </row>
    <row r="232" customFormat="false" ht="15" hidden="false" customHeight="false" outlineLevel="0" collapsed="false">
      <c r="A232" s="12"/>
      <c r="B232" s="12"/>
      <c r="C232" s="12"/>
      <c r="D232" s="13"/>
      <c r="E232" s="13"/>
      <c r="F232" s="14"/>
      <c r="G232" s="13"/>
      <c r="H232" s="15" t="str">
        <f aca="false">IF(OR(A232="",E232=""),"",IF(G232&lt;&gt;"",IF(A232="Incasso","Incassata","Pagata"),IF(E232&lt;$B$3,"Scaduta",IF(E232-$B$3&lt;=7,"In scadenza",IF(A232="Incasso","Da incassare","Da pagare")))))</f>
        <v/>
      </c>
      <c r="I232" s="15" t="str">
        <f aca="false">IF(OR(A232="",E232=""),"",IF(G232&lt;&gt;"",MAX(0,G232-E232),MAX(0,$B$3-E232)))</f>
        <v/>
      </c>
      <c r="J232" s="16" t="str">
        <f aca="false">IF(E232="","",DATE(YEAR(E232),MONTH(E232),1))</f>
        <v/>
      </c>
      <c r="K232" s="12"/>
    </row>
    <row r="233" customFormat="false" ht="15" hidden="false" customHeight="false" outlineLevel="0" collapsed="false">
      <c r="A233" s="12"/>
      <c r="B233" s="12"/>
      <c r="C233" s="12"/>
      <c r="D233" s="13"/>
      <c r="E233" s="13"/>
      <c r="F233" s="14"/>
      <c r="G233" s="13"/>
      <c r="H233" s="15" t="str">
        <f aca="false">IF(OR(A233="",E233=""),"",IF(G233&lt;&gt;"",IF(A233="Incasso","Incassata","Pagata"),IF(E233&lt;$B$3,"Scaduta",IF(E233-$B$3&lt;=7,"In scadenza",IF(A233="Incasso","Da incassare","Da pagare")))))</f>
        <v/>
      </c>
      <c r="I233" s="15" t="str">
        <f aca="false">IF(OR(A233="",E233=""),"",IF(G233&lt;&gt;"",MAX(0,G233-E233),MAX(0,$B$3-E233)))</f>
        <v/>
      </c>
      <c r="J233" s="16" t="str">
        <f aca="false">IF(E233="","",DATE(YEAR(E233),MONTH(E233),1))</f>
        <v/>
      </c>
      <c r="K233" s="12"/>
    </row>
    <row r="234" customFormat="false" ht="15" hidden="false" customHeight="false" outlineLevel="0" collapsed="false">
      <c r="A234" s="12"/>
      <c r="B234" s="12"/>
      <c r="C234" s="12"/>
      <c r="D234" s="13"/>
      <c r="E234" s="13"/>
      <c r="F234" s="14"/>
      <c r="G234" s="13"/>
      <c r="H234" s="15" t="str">
        <f aca="false">IF(OR(A234="",E234=""),"",IF(G234&lt;&gt;"",IF(A234="Incasso","Incassata","Pagata"),IF(E234&lt;$B$3,"Scaduta",IF(E234-$B$3&lt;=7,"In scadenza",IF(A234="Incasso","Da incassare","Da pagare")))))</f>
        <v/>
      </c>
      <c r="I234" s="15" t="str">
        <f aca="false">IF(OR(A234="",E234=""),"",IF(G234&lt;&gt;"",MAX(0,G234-E234),MAX(0,$B$3-E234)))</f>
        <v/>
      </c>
      <c r="J234" s="16" t="str">
        <f aca="false">IF(E234="","",DATE(YEAR(E234),MONTH(E234),1))</f>
        <v/>
      </c>
      <c r="K234" s="12"/>
    </row>
    <row r="235" customFormat="false" ht="15" hidden="false" customHeight="false" outlineLevel="0" collapsed="false">
      <c r="A235" s="12"/>
      <c r="B235" s="12"/>
      <c r="C235" s="12"/>
      <c r="D235" s="13"/>
      <c r="E235" s="13"/>
      <c r="F235" s="14"/>
      <c r="G235" s="13"/>
      <c r="H235" s="15" t="str">
        <f aca="false">IF(OR(A235="",E235=""),"",IF(G235&lt;&gt;"",IF(A235="Incasso","Incassata","Pagata"),IF(E235&lt;$B$3,"Scaduta",IF(E235-$B$3&lt;=7,"In scadenza",IF(A235="Incasso","Da incassare","Da pagare")))))</f>
        <v/>
      </c>
      <c r="I235" s="15" t="str">
        <f aca="false">IF(OR(A235="",E235=""),"",IF(G235&lt;&gt;"",MAX(0,G235-E235),MAX(0,$B$3-E235)))</f>
        <v/>
      </c>
      <c r="J235" s="16" t="str">
        <f aca="false">IF(E235="","",DATE(YEAR(E235),MONTH(E235),1))</f>
        <v/>
      </c>
      <c r="K235" s="12"/>
    </row>
    <row r="236" customFormat="false" ht="15" hidden="false" customHeight="false" outlineLevel="0" collapsed="false">
      <c r="A236" s="12"/>
      <c r="B236" s="12"/>
      <c r="C236" s="12"/>
      <c r="D236" s="13"/>
      <c r="E236" s="13"/>
      <c r="F236" s="14"/>
      <c r="G236" s="13"/>
      <c r="H236" s="15" t="str">
        <f aca="false">IF(OR(A236="",E236=""),"",IF(G236&lt;&gt;"",IF(A236="Incasso","Incassata","Pagata"),IF(E236&lt;$B$3,"Scaduta",IF(E236-$B$3&lt;=7,"In scadenza",IF(A236="Incasso","Da incassare","Da pagare")))))</f>
        <v/>
      </c>
      <c r="I236" s="15" t="str">
        <f aca="false">IF(OR(A236="",E236=""),"",IF(G236&lt;&gt;"",MAX(0,G236-E236),MAX(0,$B$3-E236)))</f>
        <v/>
      </c>
      <c r="J236" s="16" t="str">
        <f aca="false">IF(E236="","",DATE(YEAR(E236),MONTH(E236),1))</f>
        <v/>
      </c>
      <c r="K236" s="12"/>
    </row>
    <row r="237" customFormat="false" ht="15" hidden="false" customHeight="false" outlineLevel="0" collapsed="false">
      <c r="A237" s="12"/>
      <c r="B237" s="12"/>
      <c r="C237" s="12"/>
      <c r="D237" s="13"/>
      <c r="E237" s="13"/>
      <c r="F237" s="14"/>
      <c r="G237" s="13"/>
      <c r="H237" s="15" t="str">
        <f aca="false">IF(OR(A237="",E237=""),"",IF(G237&lt;&gt;"",IF(A237="Incasso","Incassata","Pagata"),IF(E237&lt;$B$3,"Scaduta",IF(E237-$B$3&lt;=7,"In scadenza",IF(A237="Incasso","Da incassare","Da pagare")))))</f>
        <v/>
      </c>
      <c r="I237" s="15" t="str">
        <f aca="false">IF(OR(A237="",E237=""),"",IF(G237&lt;&gt;"",MAX(0,G237-E237),MAX(0,$B$3-E237)))</f>
        <v/>
      </c>
      <c r="J237" s="16" t="str">
        <f aca="false">IF(E237="","",DATE(YEAR(E237),MONTH(E237),1))</f>
        <v/>
      </c>
      <c r="K237" s="12"/>
    </row>
    <row r="238" customFormat="false" ht="15" hidden="false" customHeight="false" outlineLevel="0" collapsed="false">
      <c r="A238" s="12"/>
      <c r="B238" s="12"/>
      <c r="C238" s="12"/>
      <c r="D238" s="13"/>
      <c r="E238" s="13"/>
      <c r="F238" s="14"/>
      <c r="G238" s="13"/>
      <c r="H238" s="15" t="str">
        <f aca="false">IF(OR(A238="",E238=""),"",IF(G238&lt;&gt;"",IF(A238="Incasso","Incassata","Pagata"),IF(E238&lt;$B$3,"Scaduta",IF(E238-$B$3&lt;=7,"In scadenza",IF(A238="Incasso","Da incassare","Da pagare")))))</f>
        <v/>
      </c>
      <c r="I238" s="15" t="str">
        <f aca="false">IF(OR(A238="",E238=""),"",IF(G238&lt;&gt;"",MAX(0,G238-E238),MAX(0,$B$3-E238)))</f>
        <v/>
      </c>
      <c r="J238" s="16" t="str">
        <f aca="false">IF(E238="","",DATE(YEAR(E238),MONTH(E238),1))</f>
        <v/>
      </c>
      <c r="K238" s="12"/>
    </row>
    <row r="239" customFormat="false" ht="15" hidden="false" customHeight="false" outlineLevel="0" collapsed="false">
      <c r="A239" s="12"/>
      <c r="B239" s="12"/>
      <c r="C239" s="12"/>
      <c r="D239" s="13"/>
      <c r="E239" s="13"/>
      <c r="F239" s="14"/>
      <c r="G239" s="13"/>
      <c r="H239" s="15" t="str">
        <f aca="false">IF(OR(A239="",E239=""),"",IF(G239&lt;&gt;"",IF(A239="Incasso","Incassata","Pagata"),IF(E239&lt;$B$3,"Scaduta",IF(E239-$B$3&lt;=7,"In scadenza",IF(A239="Incasso","Da incassare","Da pagare")))))</f>
        <v/>
      </c>
      <c r="I239" s="15" t="str">
        <f aca="false">IF(OR(A239="",E239=""),"",IF(G239&lt;&gt;"",MAX(0,G239-E239),MAX(0,$B$3-E239)))</f>
        <v/>
      </c>
      <c r="J239" s="16" t="str">
        <f aca="false">IF(E239="","",DATE(YEAR(E239),MONTH(E239),1))</f>
        <v/>
      </c>
      <c r="K239" s="12"/>
    </row>
    <row r="240" customFormat="false" ht="15" hidden="false" customHeight="false" outlineLevel="0" collapsed="false">
      <c r="A240" s="12"/>
      <c r="B240" s="12"/>
      <c r="C240" s="12"/>
      <c r="D240" s="13"/>
      <c r="E240" s="13"/>
      <c r="F240" s="14"/>
      <c r="G240" s="13"/>
      <c r="H240" s="15" t="str">
        <f aca="false">IF(OR(A240="",E240=""),"",IF(G240&lt;&gt;"",IF(A240="Incasso","Incassata","Pagata"),IF(E240&lt;$B$3,"Scaduta",IF(E240-$B$3&lt;=7,"In scadenza",IF(A240="Incasso","Da incassare","Da pagare")))))</f>
        <v/>
      </c>
      <c r="I240" s="15" t="str">
        <f aca="false">IF(OR(A240="",E240=""),"",IF(G240&lt;&gt;"",MAX(0,G240-E240),MAX(0,$B$3-E240)))</f>
        <v/>
      </c>
      <c r="J240" s="16" t="str">
        <f aca="false">IF(E240="","",DATE(YEAR(E240),MONTH(E240),1))</f>
        <v/>
      </c>
      <c r="K240" s="12"/>
    </row>
    <row r="241" customFormat="false" ht="15" hidden="false" customHeight="false" outlineLevel="0" collapsed="false">
      <c r="A241" s="12"/>
      <c r="B241" s="12"/>
      <c r="C241" s="12"/>
      <c r="D241" s="13"/>
      <c r="E241" s="13"/>
      <c r="F241" s="14"/>
      <c r="G241" s="13"/>
      <c r="H241" s="15" t="str">
        <f aca="false">IF(OR(A241="",E241=""),"",IF(G241&lt;&gt;"",IF(A241="Incasso","Incassata","Pagata"),IF(E241&lt;$B$3,"Scaduta",IF(E241-$B$3&lt;=7,"In scadenza",IF(A241="Incasso","Da incassare","Da pagare")))))</f>
        <v/>
      </c>
      <c r="I241" s="15" t="str">
        <f aca="false">IF(OR(A241="",E241=""),"",IF(G241&lt;&gt;"",MAX(0,G241-E241),MAX(0,$B$3-E241)))</f>
        <v/>
      </c>
      <c r="J241" s="16" t="str">
        <f aca="false">IF(E241="","",DATE(YEAR(E241),MONTH(E241),1))</f>
        <v/>
      </c>
      <c r="K241" s="12"/>
    </row>
    <row r="242" customFormat="false" ht="15" hidden="false" customHeight="false" outlineLevel="0" collapsed="false">
      <c r="A242" s="12"/>
      <c r="B242" s="12"/>
      <c r="C242" s="12"/>
      <c r="D242" s="13"/>
      <c r="E242" s="13"/>
      <c r="F242" s="14"/>
      <c r="G242" s="13"/>
      <c r="H242" s="15" t="str">
        <f aca="false">IF(OR(A242="",E242=""),"",IF(G242&lt;&gt;"",IF(A242="Incasso","Incassata","Pagata"),IF(E242&lt;$B$3,"Scaduta",IF(E242-$B$3&lt;=7,"In scadenza",IF(A242="Incasso","Da incassare","Da pagare")))))</f>
        <v/>
      </c>
      <c r="I242" s="15" t="str">
        <f aca="false">IF(OR(A242="",E242=""),"",IF(G242&lt;&gt;"",MAX(0,G242-E242),MAX(0,$B$3-E242)))</f>
        <v/>
      </c>
      <c r="J242" s="16" t="str">
        <f aca="false">IF(E242="","",DATE(YEAR(E242),MONTH(E242),1))</f>
        <v/>
      </c>
      <c r="K242" s="12"/>
    </row>
    <row r="243" customFormat="false" ht="15" hidden="false" customHeight="false" outlineLevel="0" collapsed="false">
      <c r="A243" s="12"/>
      <c r="B243" s="12"/>
      <c r="C243" s="12"/>
      <c r="D243" s="13"/>
      <c r="E243" s="13"/>
      <c r="F243" s="14"/>
      <c r="G243" s="13"/>
      <c r="H243" s="15" t="str">
        <f aca="false">IF(OR(A243="",E243=""),"",IF(G243&lt;&gt;"",IF(A243="Incasso","Incassata","Pagata"),IF(E243&lt;$B$3,"Scaduta",IF(E243-$B$3&lt;=7,"In scadenza",IF(A243="Incasso","Da incassare","Da pagare")))))</f>
        <v/>
      </c>
      <c r="I243" s="15" t="str">
        <f aca="false">IF(OR(A243="",E243=""),"",IF(G243&lt;&gt;"",MAX(0,G243-E243),MAX(0,$B$3-E243)))</f>
        <v/>
      </c>
      <c r="J243" s="16" t="str">
        <f aca="false">IF(E243="","",DATE(YEAR(E243),MONTH(E243),1))</f>
        <v/>
      </c>
      <c r="K243" s="12"/>
    </row>
    <row r="244" customFormat="false" ht="15" hidden="false" customHeight="false" outlineLevel="0" collapsed="false">
      <c r="A244" s="12"/>
      <c r="B244" s="12"/>
      <c r="C244" s="12"/>
      <c r="D244" s="13"/>
      <c r="E244" s="13"/>
      <c r="F244" s="14"/>
      <c r="G244" s="13"/>
      <c r="H244" s="15" t="str">
        <f aca="false">IF(OR(A244="",E244=""),"",IF(G244&lt;&gt;"",IF(A244="Incasso","Incassata","Pagata"),IF(E244&lt;$B$3,"Scaduta",IF(E244-$B$3&lt;=7,"In scadenza",IF(A244="Incasso","Da incassare","Da pagare")))))</f>
        <v/>
      </c>
      <c r="I244" s="15" t="str">
        <f aca="false">IF(OR(A244="",E244=""),"",IF(G244&lt;&gt;"",MAX(0,G244-E244),MAX(0,$B$3-E244)))</f>
        <v/>
      </c>
      <c r="J244" s="16" t="str">
        <f aca="false">IF(E244="","",DATE(YEAR(E244),MONTH(E244),1))</f>
        <v/>
      </c>
      <c r="K244" s="12"/>
    </row>
    <row r="245" customFormat="false" ht="15" hidden="false" customHeight="false" outlineLevel="0" collapsed="false">
      <c r="A245" s="12"/>
      <c r="B245" s="12"/>
      <c r="C245" s="12"/>
      <c r="D245" s="13"/>
      <c r="E245" s="13"/>
      <c r="F245" s="14"/>
      <c r="G245" s="13"/>
      <c r="H245" s="15" t="str">
        <f aca="false">IF(OR(A245="",E245=""),"",IF(G245&lt;&gt;"",IF(A245="Incasso","Incassata","Pagata"),IF(E245&lt;$B$3,"Scaduta",IF(E245-$B$3&lt;=7,"In scadenza",IF(A245="Incasso","Da incassare","Da pagare")))))</f>
        <v/>
      </c>
      <c r="I245" s="15" t="str">
        <f aca="false">IF(OR(A245="",E245=""),"",IF(G245&lt;&gt;"",MAX(0,G245-E245),MAX(0,$B$3-E245)))</f>
        <v/>
      </c>
      <c r="J245" s="16" t="str">
        <f aca="false">IF(E245="","",DATE(YEAR(E245),MONTH(E245),1))</f>
        <v/>
      </c>
      <c r="K245" s="12"/>
    </row>
    <row r="246" customFormat="false" ht="15" hidden="false" customHeight="false" outlineLevel="0" collapsed="false">
      <c r="A246" s="12"/>
      <c r="B246" s="12"/>
      <c r="C246" s="12"/>
      <c r="D246" s="13"/>
      <c r="E246" s="13"/>
      <c r="F246" s="14"/>
      <c r="G246" s="13"/>
      <c r="H246" s="15" t="str">
        <f aca="false">IF(OR(A246="",E246=""),"",IF(G246&lt;&gt;"",IF(A246="Incasso","Incassata","Pagata"),IF(E246&lt;$B$3,"Scaduta",IF(E246-$B$3&lt;=7,"In scadenza",IF(A246="Incasso","Da incassare","Da pagare")))))</f>
        <v/>
      </c>
      <c r="I246" s="15" t="str">
        <f aca="false">IF(OR(A246="",E246=""),"",IF(G246&lt;&gt;"",MAX(0,G246-E246),MAX(0,$B$3-E246)))</f>
        <v/>
      </c>
      <c r="J246" s="16" t="str">
        <f aca="false">IF(E246="","",DATE(YEAR(E246),MONTH(E246),1))</f>
        <v/>
      </c>
      <c r="K246" s="12"/>
    </row>
    <row r="247" customFormat="false" ht="15" hidden="false" customHeight="false" outlineLevel="0" collapsed="false">
      <c r="A247" s="12"/>
      <c r="B247" s="12"/>
      <c r="C247" s="12"/>
      <c r="D247" s="13"/>
      <c r="E247" s="13"/>
      <c r="F247" s="14"/>
      <c r="G247" s="13"/>
      <c r="H247" s="15" t="str">
        <f aca="false">IF(OR(A247="",E247=""),"",IF(G247&lt;&gt;"",IF(A247="Incasso","Incassata","Pagata"),IF(E247&lt;$B$3,"Scaduta",IF(E247-$B$3&lt;=7,"In scadenza",IF(A247="Incasso","Da incassare","Da pagare")))))</f>
        <v/>
      </c>
      <c r="I247" s="15" t="str">
        <f aca="false">IF(OR(A247="",E247=""),"",IF(G247&lt;&gt;"",MAX(0,G247-E247),MAX(0,$B$3-E247)))</f>
        <v/>
      </c>
      <c r="J247" s="16" t="str">
        <f aca="false">IF(E247="","",DATE(YEAR(E247),MONTH(E247),1))</f>
        <v/>
      </c>
      <c r="K247" s="12"/>
    </row>
    <row r="248" customFormat="false" ht="15" hidden="false" customHeight="false" outlineLevel="0" collapsed="false">
      <c r="A248" s="12"/>
      <c r="B248" s="12"/>
      <c r="C248" s="12"/>
      <c r="D248" s="13"/>
      <c r="E248" s="13"/>
      <c r="F248" s="14"/>
      <c r="G248" s="13"/>
      <c r="H248" s="15" t="str">
        <f aca="false">IF(OR(A248="",E248=""),"",IF(G248&lt;&gt;"",IF(A248="Incasso","Incassata","Pagata"),IF(E248&lt;$B$3,"Scaduta",IF(E248-$B$3&lt;=7,"In scadenza",IF(A248="Incasso","Da incassare","Da pagare")))))</f>
        <v/>
      </c>
      <c r="I248" s="15" t="str">
        <f aca="false">IF(OR(A248="",E248=""),"",IF(G248&lt;&gt;"",MAX(0,G248-E248),MAX(0,$B$3-E248)))</f>
        <v/>
      </c>
      <c r="J248" s="16" t="str">
        <f aca="false">IF(E248="","",DATE(YEAR(E248),MONTH(E248),1))</f>
        <v/>
      </c>
      <c r="K248" s="12"/>
    </row>
    <row r="249" customFormat="false" ht="15" hidden="false" customHeight="false" outlineLevel="0" collapsed="false">
      <c r="A249" s="12"/>
      <c r="B249" s="12"/>
      <c r="C249" s="12"/>
      <c r="D249" s="13"/>
      <c r="E249" s="13"/>
      <c r="F249" s="14"/>
      <c r="G249" s="13"/>
      <c r="H249" s="15" t="str">
        <f aca="false">IF(OR(A249="",E249=""),"",IF(G249&lt;&gt;"",IF(A249="Incasso","Incassata","Pagata"),IF(E249&lt;$B$3,"Scaduta",IF(E249-$B$3&lt;=7,"In scadenza",IF(A249="Incasso","Da incassare","Da pagare")))))</f>
        <v/>
      </c>
      <c r="I249" s="15" t="str">
        <f aca="false">IF(OR(A249="",E249=""),"",IF(G249&lt;&gt;"",MAX(0,G249-E249),MAX(0,$B$3-E249)))</f>
        <v/>
      </c>
      <c r="J249" s="16" t="str">
        <f aca="false">IF(E249="","",DATE(YEAR(E249),MONTH(E249),1))</f>
        <v/>
      </c>
      <c r="K249" s="12"/>
    </row>
    <row r="250" customFormat="false" ht="15" hidden="false" customHeight="false" outlineLevel="0" collapsed="false">
      <c r="A250" s="12"/>
      <c r="B250" s="12"/>
      <c r="C250" s="12"/>
      <c r="D250" s="13"/>
      <c r="E250" s="13"/>
      <c r="F250" s="14"/>
      <c r="G250" s="13"/>
      <c r="H250" s="15" t="str">
        <f aca="false">IF(OR(A250="",E250=""),"",IF(G250&lt;&gt;"",IF(A250="Incasso","Incassata","Pagata"),IF(E250&lt;$B$3,"Scaduta",IF(E250-$B$3&lt;=7,"In scadenza",IF(A250="Incasso","Da incassare","Da pagare")))))</f>
        <v/>
      </c>
      <c r="I250" s="15" t="str">
        <f aca="false">IF(OR(A250="",E250=""),"",IF(G250&lt;&gt;"",MAX(0,G250-E250),MAX(0,$B$3-E250)))</f>
        <v/>
      </c>
      <c r="J250" s="16" t="str">
        <f aca="false">IF(E250="","",DATE(YEAR(E250),MONTH(E250),1))</f>
        <v/>
      </c>
      <c r="K250" s="12"/>
    </row>
    <row r="251" customFormat="false" ht="15" hidden="false" customHeight="false" outlineLevel="0" collapsed="false">
      <c r="A251" s="12"/>
      <c r="B251" s="12"/>
      <c r="C251" s="12"/>
      <c r="D251" s="13"/>
      <c r="E251" s="13"/>
      <c r="F251" s="14"/>
      <c r="G251" s="13"/>
      <c r="H251" s="15" t="str">
        <f aca="false">IF(OR(A251="",E251=""),"",IF(G251&lt;&gt;"",IF(A251="Incasso","Incassata","Pagata"),IF(E251&lt;$B$3,"Scaduta",IF(E251-$B$3&lt;=7,"In scadenza",IF(A251="Incasso","Da incassare","Da pagare")))))</f>
        <v/>
      </c>
      <c r="I251" s="15" t="str">
        <f aca="false">IF(OR(A251="",E251=""),"",IF(G251&lt;&gt;"",MAX(0,G251-E251),MAX(0,$B$3-E251)))</f>
        <v/>
      </c>
      <c r="J251" s="16" t="str">
        <f aca="false">IF(E251="","",DATE(YEAR(E251),MONTH(E251),1))</f>
        <v/>
      </c>
      <c r="K251" s="12"/>
    </row>
    <row r="252" customFormat="false" ht="15" hidden="false" customHeight="false" outlineLevel="0" collapsed="false">
      <c r="A252" s="12"/>
      <c r="B252" s="12"/>
      <c r="C252" s="12"/>
      <c r="D252" s="13"/>
      <c r="E252" s="13"/>
      <c r="F252" s="14"/>
      <c r="G252" s="13"/>
      <c r="H252" s="15" t="str">
        <f aca="false">IF(OR(A252="",E252=""),"",IF(G252&lt;&gt;"",IF(A252="Incasso","Incassata","Pagata"),IF(E252&lt;$B$3,"Scaduta",IF(E252-$B$3&lt;=7,"In scadenza",IF(A252="Incasso","Da incassare","Da pagare")))))</f>
        <v/>
      </c>
      <c r="I252" s="15" t="str">
        <f aca="false">IF(OR(A252="",E252=""),"",IF(G252&lt;&gt;"",MAX(0,G252-E252),MAX(0,$B$3-E252)))</f>
        <v/>
      </c>
      <c r="J252" s="16" t="str">
        <f aca="false">IF(E252="","",DATE(YEAR(E252),MONTH(E252),1))</f>
        <v/>
      </c>
      <c r="K252" s="12"/>
    </row>
    <row r="253" customFormat="false" ht="15" hidden="false" customHeight="false" outlineLevel="0" collapsed="false">
      <c r="A253" s="12"/>
      <c r="B253" s="12"/>
      <c r="C253" s="12"/>
      <c r="D253" s="13"/>
      <c r="E253" s="13"/>
      <c r="F253" s="14"/>
      <c r="G253" s="13"/>
      <c r="H253" s="15" t="str">
        <f aca="false">IF(OR(A253="",E253=""),"",IF(G253&lt;&gt;"",IF(A253="Incasso","Incassata","Pagata"),IF(E253&lt;$B$3,"Scaduta",IF(E253-$B$3&lt;=7,"In scadenza",IF(A253="Incasso","Da incassare","Da pagare")))))</f>
        <v/>
      </c>
      <c r="I253" s="15" t="str">
        <f aca="false">IF(OR(A253="",E253=""),"",IF(G253&lt;&gt;"",MAX(0,G253-E253),MAX(0,$B$3-E253)))</f>
        <v/>
      </c>
      <c r="J253" s="16" t="str">
        <f aca="false">IF(E253="","",DATE(YEAR(E253),MONTH(E253),1))</f>
        <v/>
      </c>
      <c r="K253" s="12"/>
    </row>
    <row r="254" customFormat="false" ht="15" hidden="false" customHeight="false" outlineLevel="0" collapsed="false">
      <c r="A254" s="12"/>
      <c r="B254" s="12"/>
      <c r="C254" s="12"/>
      <c r="D254" s="13"/>
      <c r="E254" s="13"/>
      <c r="F254" s="14"/>
      <c r="G254" s="13"/>
      <c r="H254" s="15" t="str">
        <f aca="false">IF(OR(A254="",E254=""),"",IF(G254&lt;&gt;"",IF(A254="Incasso","Incassata","Pagata"),IF(E254&lt;$B$3,"Scaduta",IF(E254-$B$3&lt;=7,"In scadenza",IF(A254="Incasso","Da incassare","Da pagare")))))</f>
        <v/>
      </c>
      <c r="I254" s="15" t="str">
        <f aca="false">IF(OR(A254="",E254=""),"",IF(G254&lt;&gt;"",MAX(0,G254-E254),MAX(0,$B$3-E254)))</f>
        <v/>
      </c>
      <c r="J254" s="16" t="str">
        <f aca="false">IF(E254="","",DATE(YEAR(E254),MONTH(E254),1))</f>
        <v/>
      </c>
      <c r="K254" s="12"/>
    </row>
    <row r="255" customFormat="false" ht="15" hidden="false" customHeight="false" outlineLevel="0" collapsed="false">
      <c r="A255" s="12"/>
      <c r="B255" s="12"/>
      <c r="C255" s="12"/>
      <c r="D255" s="13"/>
      <c r="E255" s="13"/>
      <c r="F255" s="14"/>
      <c r="G255" s="13"/>
      <c r="H255" s="15" t="str">
        <f aca="false">IF(OR(A255="",E255=""),"",IF(G255&lt;&gt;"",IF(A255="Incasso","Incassata","Pagata"),IF(E255&lt;$B$3,"Scaduta",IF(E255-$B$3&lt;=7,"In scadenza",IF(A255="Incasso","Da incassare","Da pagare")))))</f>
        <v/>
      </c>
      <c r="I255" s="15" t="str">
        <f aca="false">IF(OR(A255="",E255=""),"",IF(G255&lt;&gt;"",MAX(0,G255-E255),MAX(0,$B$3-E255)))</f>
        <v/>
      </c>
      <c r="J255" s="16" t="str">
        <f aca="false">IF(E255="","",DATE(YEAR(E255),MONTH(E255),1))</f>
        <v/>
      </c>
      <c r="K255" s="12"/>
    </row>
    <row r="256" customFormat="false" ht="15" hidden="false" customHeight="false" outlineLevel="0" collapsed="false">
      <c r="A256" s="12"/>
      <c r="B256" s="12"/>
      <c r="C256" s="12"/>
      <c r="D256" s="13"/>
      <c r="E256" s="13"/>
      <c r="F256" s="14"/>
      <c r="G256" s="13"/>
      <c r="H256" s="15" t="str">
        <f aca="false">IF(OR(A256="",E256=""),"",IF(G256&lt;&gt;"",IF(A256="Incasso","Incassata","Pagata"),IF(E256&lt;$B$3,"Scaduta",IF(E256-$B$3&lt;=7,"In scadenza",IF(A256="Incasso","Da incassare","Da pagare")))))</f>
        <v/>
      </c>
      <c r="I256" s="15" t="str">
        <f aca="false">IF(OR(A256="",E256=""),"",IF(G256&lt;&gt;"",MAX(0,G256-E256),MAX(0,$B$3-E256)))</f>
        <v/>
      </c>
      <c r="J256" s="16" t="str">
        <f aca="false">IF(E256="","",DATE(YEAR(E256),MONTH(E256),1))</f>
        <v/>
      </c>
      <c r="K256" s="12"/>
    </row>
    <row r="257" customFormat="false" ht="15" hidden="false" customHeight="false" outlineLevel="0" collapsed="false">
      <c r="A257" s="12"/>
      <c r="B257" s="12"/>
      <c r="C257" s="12"/>
      <c r="D257" s="13"/>
      <c r="E257" s="13"/>
      <c r="F257" s="14"/>
      <c r="G257" s="13"/>
      <c r="H257" s="15" t="str">
        <f aca="false">IF(OR(A257="",E257=""),"",IF(G257&lt;&gt;"",IF(A257="Incasso","Incassata","Pagata"),IF(E257&lt;$B$3,"Scaduta",IF(E257-$B$3&lt;=7,"In scadenza",IF(A257="Incasso","Da incassare","Da pagare")))))</f>
        <v/>
      </c>
      <c r="I257" s="15" t="str">
        <f aca="false">IF(OR(A257="",E257=""),"",IF(G257&lt;&gt;"",MAX(0,G257-E257),MAX(0,$B$3-E257)))</f>
        <v/>
      </c>
      <c r="J257" s="16" t="str">
        <f aca="false">IF(E257="","",DATE(YEAR(E257),MONTH(E257),1))</f>
        <v/>
      </c>
      <c r="K257" s="12"/>
    </row>
    <row r="258" customFormat="false" ht="15" hidden="false" customHeight="false" outlineLevel="0" collapsed="false">
      <c r="A258" s="12"/>
      <c r="B258" s="12"/>
      <c r="C258" s="12"/>
      <c r="D258" s="13"/>
      <c r="E258" s="13"/>
      <c r="F258" s="14"/>
      <c r="G258" s="13"/>
      <c r="H258" s="15" t="str">
        <f aca="false">IF(OR(A258="",E258=""),"",IF(G258&lt;&gt;"",IF(A258="Incasso","Incassata","Pagata"),IF(E258&lt;$B$3,"Scaduta",IF(E258-$B$3&lt;=7,"In scadenza",IF(A258="Incasso","Da incassare","Da pagare")))))</f>
        <v/>
      </c>
      <c r="I258" s="15" t="str">
        <f aca="false">IF(OR(A258="",E258=""),"",IF(G258&lt;&gt;"",MAX(0,G258-E258),MAX(0,$B$3-E258)))</f>
        <v/>
      </c>
      <c r="J258" s="16" t="str">
        <f aca="false">IF(E258="","",DATE(YEAR(E258),MONTH(E258),1))</f>
        <v/>
      </c>
      <c r="K258" s="12"/>
    </row>
    <row r="259" customFormat="false" ht="15" hidden="false" customHeight="false" outlineLevel="0" collapsed="false">
      <c r="A259" s="12"/>
      <c r="B259" s="12"/>
      <c r="C259" s="12"/>
      <c r="D259" s="13"/>
      <c r="E259" s="13"/>
      <c r="F259" s="14"/>
      <c r="G259" s="13"/>
      <c r="H259" s="15" t="str">
        <f aca="false">IF(OR(A259="",E259=""),"",IF(G259&lt;&gt;"",IF(A259="Incasso","Incassata","Pagata"),IF(E259&lt;$B$3,"Scaduta",IF(E259-$B$3&lt;=7,"In scadenza",IF(A259="Incasso","Da incassare","Da pagare")))))</f>
        <v/>
      </c>
      <c r="I259" s="15" t="str">
        <f aca="false">IF(OR(A259="",E259=""),"",IF(G259&lt;&gt;"",MAX(0,G259-E259),MAX(0,$B$3-E259)))</f>
        <v/>
      </c>
      <c r="J259" s="16" t="str">
        <f aca="false">IF(E259="","",DATE(YEAR(E259),MONTH(E259),1))</f>
        <v/>
      </c>
      <c r="K259" s="12"/>
    </row>
    <row r="260" customFormat="false" ht="15" hidden="false" customHeight="false" outlineLevel="0" collapsed="false">
      <c r="A260" s="12"/>
      <c r="B260" s="12"/>
      <c r="C260" s="12"/>
      <c r="D260" s="13"/>
      <c r="E260" s="13"/>
      <c r="F260" s="14"/>
      <c r="G260" s="13"/>
      <c r="H260" s="15" t="str">
        <f aca="false">IF(OR(A260="",E260=""),"",IF(G260&lt;&gt;"",IF(A260="Incasso","Incassata","Pagata"),IF(E260&lt;$B$3,"Scaduta",IF(E260-$B$3&lt;=7,"In scadenza",IF(A260="Incasso","Da incassare","Da pagare")))))</f>
        <v/>
      </c>
      <c r="I260" s="15" t="str">
        <f aca="false">IF(OR(A260="",E260=""),"",IF(G260&lt;&gt;"",MAX(0,G260-E260),MAX(0,$B$3-E260)))</f>
        <v/>
      </c>
      <c r="J260" s="16" t="str">
        <f aca="false">IF(E260="","",DATE(YEAR(E260),MONTH(E260),1))</f>
        <v/>
      </c>
      <c r="K260" s="12"/>
    </row>
    <row r="261" customFormat="false" ht="15" hidden="false" customHeight="false" outlineLevel="0" collapsed="false">
      <c r="A261" s="12"/>
      <c r="B261" s="12"/>
      <c r="C261" s="12"/>
      <c r="D261" s="13"/>
      <c r="E261" s="13"/>
      <c r="F261" s="14"/>
      <c r="G261" s="13"/>
      <c r="H261" s="15" t="str">
        <f aca="false">IF(OR(A261="",E261=""),"",IF(G261&lt;&gt;"",IF(A261="Incasso","Incassata","Pagata"),IF(E261&lt;$B$3,"Scaduta",IF(E261-$B$3&lt;=7,"In scadenza",IF(A261="Incasso","Da incassare","Da pagare")))))</f>
        <v/>
      </c>
      <c r="I261" s="15" t="str">
        <f aca="false">IF(OR(A261="",E261=""),"",IF(G261&lt;&gt;"",MAX(0,G261-E261),MAX(0,$B$3-E261)))</f>
        <v/>
      </c>
      <c r="J261" s="16" t="str">
        <f aca="false">IF(E261="","",DATE(YEAR(E261),MONTH(E261),1))</f>
        <v/>
      </c>
      <c r="K261" s="12"/>
    </row>
    <row r="262" customFormat="false" ht="15" hidden="false" customHeight="false" outlineLevel="0" collapsed="false">
      <c r="A262" s="12"/>
      <c r="B262" s="12"/>
      <c r="C262" s="12"/>
      <c r="D262" s="13"/>
      <c r="E262" s="13"/>
      <c r="F262" s="14"/>
      <c r="G262" s="13"/>
      <c r="H262" s="15" t="str">
        <f aca="false">IF(OR(A262="",E262=""),"",IF(G262&lt;&gt;"",IF(A262="Incasso","Incassata","Pagata"),IF(E262&lt;$B$3,"Scaduta",IF(E262-$B$3&lt;=7,"In scadenza",IF(A262="Incasso","Da incassare","Da pagare")))))</f>
        <v/>
      </c>
      <c r="I262" s="15" t="str">
        <f aca="false">IF(OR(A262="",E262=""),"",IF(G262&lt;&gt;"",MAX(0,G262-E262),MAX(0,$B$3-E262)))</f>
        <v/>
      </c>
      <c r="J262" s="16" t="str">
        <f aca="false">IF(E262="","",DATE(YEAR(E262),MONTH(E262),1))</f>
        <v/>
      </c>
      <c r="K262" s="12"/>
    </row>
    <row r="263" customFormat="false" ht="15" hidden="false" customHeight="false" outlineLevel="0" collapsed="false">
      <c r="A263" s="12"/>
      <c r="B263" s="12"/>
      <c r="C263" s="12"/>
      <c r="D263" s="13"/>
      <c r="E263" s="13"/>
      <c r="F263" s="14"/>
      <c r="G263" s="13"/>
      <c r="H263" s="15" t="str">
        <f aca="false">IF(OR(A263="",E263=""),"",IF(G263&lt;&gt;"",IF(A263="Incasso","Incassata","Pagata"),IF(E263&lt;$B$3,"Scaduta",IF(E263-$B$3&lt;=7,"In scadenza",IF(A263="Incasso","Da incassare","Da pagare")))))</f>
        <v/>
      </c>
      <c r="I263" s="15" t="str">
        <f aca="false">IF(OR(A263="",E263=""),"",IF(G263&lt;&gt;"",MAX(0,G263-E263),MAX(0,$B$3-E263)))</f>
        <v/>
      </c>
      <c r="J263" s="16" t="str">
        <f aca="false">IF(E263="","",DATE(YEAR(E263),MONTH(E263),1))</f>
        <v/>
      </c>
      <c r="K263" s="12"/>
    </row>
    <row r="264" customFormat="false" ht="15" hidden="false" customHeight="false" outlineLevel="0" collapsed="false">
      <c r="A264" s="12"/>
      <c r="B264" s="12"/>
      <c r="C264" s="12"/>
      <c r="D264" s="13"/>
      <c r="E264" s="13"/>
      <c r="F264" s="14"/>
      <c r="G264" s="13"/>
      <c r="H264" s="15" t="str">
        <f aca="false">IF(OR(A264="",E264=""),"",IF(G264&lt;&gt;"",IF(A264="Incasso","Incassata","Pagata"),IF(E264&lt;$B$3,"Scaduta",IF(E264-$B$3&lt;=7,"In scadenza",IF(A264="Incasso","Da incassare","Da pagare")))))</f>
        <v/>
      </c>
      <c r="I264" s="15" t="str">
        <f aca="false">IF(OR(A264="",E264=""),"",IF(G264&lt;&gt;"",MAX(0,G264-E264),MAX(0,$B$3-E264)))</f>
        <v/>
      </c>
      <c r="J264" s="16" t="str">
        <f aca="false">IF(E264="","",DATE(YEAR(E264),MONTH(E264),1))</f>
        <v/>
      </c>
      <c r="K264" s="12"/>
    </row>
    <row r="265" customFormat="false" ht="15" hidden="false" customHeight="false" outlineLevel="0" collapsed="false">
      <c r="A265" s="12"/>
      <c r="B265" s="12"/>
      <c r="C265" s="12"/>
      <c r="D265" s="13"/>
      <c r="E265" s="13"/>
      <c r="F265" s="14"/>
      <c r="G265" s="13"/>
      <c r="H265" s="15" t="str">
        <f aca="false">IF(OR(A265="",E265=""),"",IF(G265&lt;&gt;"",IF(A265="Incasso","Incassata","Pagata"),IF(E265&lt;$B$3,"Scaduta",IF(E265-$B$3&lt;=7,"In scadenza",IF(A265="Incasso","Da incassare","Da pagare")))))</f>
        <v/>
      </c>
      <c r="I265" s="15" t="str">
        <f aca="false">IF(OR(A265="",E265=""),"",IF(G265&lt;&gt;"",MAX(0,G265-E265),MAX(0,$B$3-E265)))</f>
        <v/>
      </c>
      <c r="J265" s="16" t="str">
        <f aca="false">IF(E265="","",DATE(YEAR(E265),MONTH(E265),1))</f>
        <v/>
      </c>
      <c r="K265" s="12"/>
    </row>
    <row r="266" customFormat="false" ht="15" hidden="false" customHeight="false" outlineLevel="0" collapsed="false">
      <c r="A266" s="12"/>
      <c r="B266" s="12"/>
      <c r="C266" s="12"/>
      <c r="D266" s="13"/>
      <c r="E266" s="13"/>
      <c r="F266" s="14"/>
      <c r="G266" s="13"/>
      <c r="H266" s="15" t="str">
        <f aca="false">IF(OR(A266="",E266=""),"",IF(G266&lt;&gt;"",IF(A266="Incasso","Incassata","Pagata"),IF(E266&lt;$B$3,"Scaduta",IF(E266-$B$3&lt;=7,"In scadenza",IF(A266="Incasso","Da incassare","Da pagare")))))</f>
        <v/>
      </c>
      <c r="I266" s="15" t="str">
        <f aca="false">IF(OR(A266="",E266=""),"",IF(G266&lt;&gt;"",MAX(0,G266-E266),MAX(0,$B$3-E266)))</f>
        <v/>
      </c>
      <c r="J266" s="16" t="str">
        <f aca="false">IF(E266="","",DATE(YEAR(E266),MONTH(E266),1))</f>
        <v/>
      </c>
      <c r="K266" s="12"/>
    </row>
    <row r="267" customFormat="false" ht="15" hidden="false" customHeight="false" outlineLevel="0" collapsed="false">
      <c r="A267" s="12"/>
      <c r="B267" s="12"/>
      <c r="C267" s="12"/>
      <c r="D267" s="13"/>
      <c r="E267" s="13"/>
      <c r="F267" s="14"/>
      <c r="G267" s="13"/>
      <c r="H267" s="15" t="str">
        <f aca="false">IF(OR(A267="",E267=""),"",IF(G267&lt;&gt;"",IF(A267="Incasso","Incassata","Pagata"),IF(E267&lt;$B$3,"Scaduta",IF(E267-$B$3&lt;=7,"In scadenza",IF(A267="Incasso","Da incassare","Da pagare")))))</f>
        <v/>
      </c>
      <c r="I267" s="15" t="str">
        <f aca="false">IF(OR(A267="",E267=""),"",IF(G267&lt;&gt;"",MAX(0,G267-E267),MAX(0,$B$3-E267)))</f>
        <v/>
      </c>
      <c r="J267" s="16" t="str">
        <f aca="false">IF(E267="","",DATE(YEAR(E267),MONTH(E267),1))</f>
        <v/>
      </c>
      <c r="K267" s="12"/>
    </row>
    <row r="268" customFormat="false" ht="15" hidden="false" customHeight="false" outlineLevel="0" collapsed="false">
      <c r="A268" s="12"/>
      <c r="B268" s="12"/>
      <c r="C268" s="12"/>
      <c r="D268" s="13"/>
      <c r="E268" s="13"/>
      <c r="F268" s="14"/>
      <c r="G268" s="13"/>
      <c r="H268" s="15" t="str">
        <f aca="false">IF(OR(A268="",E268=""),"",IF(G268&lt;&gt;"",IF(A268="Incasso","Incassata","Pagata"),IF(E268&lt;$B$3,"Scaduta",IF(E268-$B$3&lt;=7,"In scadenza",IF(A268="Incasso","Da incassare","Da pagare")))))</f>
        <v/>
      </c>
      <c r="I268" s="15" t="str">
        <f aca="false">IF(OR(A268="",E268=""),"",IF(G268&lt;&gt;"",MAX(0,G268-E268),MAX(0,$B$3-E268)))</f>
        <v/>
      </c>
      <c r="J268" s="16" t="str">
        <f aca="false">IF(E268="","",DATE(YEAR(E268),MONTH(E268),1))</f>
        <v/>
      </c>
      <c r="K268" s="12"/>
    </row>
    <row r="269" customFormat="false" ht="15" hidden="false" customHeight="false" outlineLevel="0" collapsed="false">
      <c r="A269" s="12"/>
      <c r="B269" s="12"/>
      <c r="C269" s="12"/>
      <c r="D269" s="13"/>
      <c r="E269" s="13"/>
      <c r="F269" s="14"/>
      <c r="G269" s="13"/>
      <c r="H269" s="15" t="str">
        <f aca="false">IF(OR(A269="",E269=""),"",IF(G269&lt;&gt;"",IF(A269="Incasso","Incassata","Pagata"),IF(E269&lt;$B$3,"Scaduta",IF(E269-$B$3&lt;=7,"In scadenza",IF(A269="Incasso","Da incassare","Da pagare")))))</f>
        <v/>
      </c>
      <c r="I269" s="15" t="str">
        <f aca="false">IF(OR(A269="",E269=""),"",IF(G269&lt;&gt;"",MAX(0,G269-E269),MAX(0,$B$3-E269)))</f>
        <v/>
      </c>
      <c r="J269" s="16" t="str">
        <f aca="false">IF(E269="","",DATE(YEAR(E269),MONTH(E269),1))</f>
        <v/>
      </c>
      <c r="K269" s="12"/>
    </row>
    <row r="270" customFormat="false" ht="15" hidden="false" customHeight="false" outlineLevel="0" collapsed="false">
      <c r="A270" s="12"/>
      <c r="B270" s="12"/>
      <c r="C270" s="12"/>
      <c r="D270" s="13"/>
      <c r="E270" s="13"/>
      <c r="F270" s="14"/>
      <c r="G270" s="13"/>
      <c r="H270" s="15" t="str">
        <f aca="false">IF(OR(A270="",E270=""),"",IF(G270&lt;&gt;"",IF(A270="Incasso","Incassata","Pagata"),IF(E270&lt;$B$3,"Scaduta",IF(E270-$B$3&lt;=7,"In scadenza",IF(A270="Incasso","Da incassare","Da pagare")))))</f>
        <v/>
      </c>
      <c r="I270" s="15" t="str">
        <f aca="false">IF(OR(A270="",E270=""),"",IF(G270&lt;&gt;"",MAX(0,G270-E270),MAX(0,$B$3-E270)))</f>
        <v/>
      </c>
      <c r="J270" s="16" t="str">
        <f aca="false">IF(E270="","",DATE(YEAR(E270),MONTH(E270),1))</f>
        <v/>
      </c>
      <c r="K270" s="12"/>
    </row>
    <row r="271" customFormat="false" ht="15" hidden="false" customHeight="false" outlineLevel="0" collapsed="false">
      <c r="A271" s="12"/>
      <c r="B271" s="12"/>
      <c r="C271" s="12"/>
      <c r="D271" s="13"/>
      <c r="E271" s="13"/>
      <c r="F271" s="14"/>
      <c r="G271" s="13"/>
      <c r="H271" s="15" t="str">
        <f aca="false">IF(OR(A271="",E271=""),"",IF(G271&lt;&gt;"",IF(A271="Incasso","Incassata","Pagata"),IF(E271&lt;$B$3,"Scaduta",IF(E271-$B$3&lt;=7,"In scadenza",IF(A271="Incasso","Da incassare","Da pagare")))))</f>
        <v/>
      </c>
      <c r="I271" s="15" t="str">
        <f aca="false">IF(OR(A271="",E271=""),"",IF(G271&lt;&gt;"",MAX(0,G271-E271),MAX(0,$B$3-E271)))</f>
        <v/>
      </c>
      <c r="J271" s="16" t="str">
        <f aca="false">IF(E271="","",DATE(YEAR(E271),MONTH(E271),1))</f>
        <v/>
      </c>
      <c r="K271" s="12"/>
    </row>
    <row r="272" customFormat="false" ht="15" hidden="false" customHeight="false" outlineLevel="0" collapsed="false">
      <c r="A272" s="12"/>
      <c r="B272" s="12"/>
      <c r="C272" s="12"/>
      <c r="D272" s="13"/>
      <c r="E272" s="13"/>
      <c r="F272" s="14"/>
      <c r="G272" s="13"/>
      <c r="H272" s="15" t="str">
        <f aca="false">IF(OR(A272="",E272=""),"",IF(G272&lt;&gt;"",IF(A272="Incasso","Incassata","Pagata"),IF(E272&lt;$B$3,"Scaduta",IF(E272-$B$3&lt;=7,"In scadenza",IF(A272="Incasso","Da incassare","Da pagare")))))</f>
        <v/>
      </c>
      <c r="I272" s="15" t="str">
        <f aca="false">IF(OR(A272="",E272=""),"",IF(G272&lt;&gt;"",MAX(0,G272-E272),MAX(0,$B$3-E272)))</f>
        <v/>
      </c>
      <c r="J272" s="16" t="str">
        <f aca="false">IF(E272="","",DATE(YEAR(E272),MONTH(E272),1))</f>
        <v/>
      </c>
      <c r="K272" s="12"/>
    </row>
    <row r="273" customFormat="false" ht="15" hidden="false" customHeight="false" outlineLevel="0" collapsed="false">
      <c r="A273" s="12"/>
      <c r="B273" s="12"/>
      <c r="C273" s="12"/>
      <c r="D273" s="13"/>
      <c r="E273" s="13"/>
      <c r="F273" s="14"/>
      <c r="G273" s="13"/>
      <c r="H273" s="15" t="str">
        <f aca="false">IF(OR(A273="",E273=""),"",IF(G273&lt;&gt;"",IF(A273="Incasso","Incassata","Pagata"),IF(E273&lt;$B$3,"Scaduta",IF(E273-$B$3&lt;=7,"In scadenza",IF(A273="Incasso","Da incassare","Da pagare")))))</f>
        <v/>
      </c>
      <c r="I273" s="15" t="str">
        <f aca="false">IF(OR(A273="",E273=""),"",IF(G273&lt;&gt;"",MAX(0,G273-E273),MAX(0,$B$3-E273)))</f>
        <v/>
      </c>
      <c r="J273" s="16" t="str">
        <f aca="false">IF(E273="","",DATE(YEAR(E273),MONTH(E273),1))</f>
        <v/>
      </c>
      <c r="K273" s="12"/>
    </row>
    <row r="274" customFormat="false" ht="15" hidden="false" customHeight="false" outlineLevel="0" collapsed="false">
      <c r="A274" s="12"/>
      <c r="B274" s="12"/>
      <c r="C274" s="12"/>
      <c r="D274" s="13"/>
      <c r="E274" s="13"/>
      <c r="F274" s="14"/>
      <c r="G274" s="13"/>
      <c r="H274" s="15" t="str">
        <f aca="false">IF(OR(A274="",E274=""),"",IF(G274&lt;&gt;"",IF(A274="Incasso","Incassata","Pagata"),IF(E274&lt;$B$3,"Scaduta",IF(E274-$B$3&lt;=7,"In scadenza",IF(A274="Incasso","Da incassare","Da pagare")))))</f>
        <v/>
      </c>
      <c r="I274" s="15" t="str">
        <f aca="false">IF(OR(A274="",E274=""),"",IF(G274&lt;&gt;"",MAX(0,G274-E274),MAX(0,$B$3-E274)))</f>
        <v/>
      </c>
      <c r="J274" s="16" t="str">
        <f aca="false">IF(E274="","",DATE(YEAR(E274),MONTH(E274),1))</f>
        <v/>
      </c>
      <c r="K274" s="12"/>
    </row>
    <row r="275" customFormat="false" ht="15" hidden="false" customHeight="false" outlineLevel="0" collapsed="false">
      <c r="A275" s="12"/>
      <c r="B275" s="12"/>
      <c r="C275" s="12"/>
      <c r="D275" s="13"/>
      <c r="E275" s="13"/>
      <c r="F275" s="14"/>
      <c r="G275" s="13"/>
      <c r="H275" s="15" t="str">
        <f aca="false">IF(OR(A275="",E275=""),"",IF(G275&lt;&gt;"",IF(A275="Incasso","Incassata","Pagata"),IF(E275&lt;$B$3,"Scaduta",IF(E275-$B$3&lt;=7,"In scadenza",IF(A275="Incasso","Da incassare","Da pagare")))))</f>
        <v/>
      </c>
      <c r="I275" s="15" t="str">
        <f aca="false">IF(OR(A275="",E275=""),"",IF(G275&lt;&gt;"",MAX(0,G275-E275),MAX(0,$B$3-E275)))</f>
        <v/>
      </c>
      <c r="J275" s="16" t="str">
        <f aca="false">IF(E275="","",DATE(YEAR(E275),MONTH(E275),1))</f>
        <v/>
      </c>
      <c r="K275" s="12"/>
    </row>
    <row r="276" customFormat="false" ht="15" hidden="false" customHeight="false" outlineLevel="0" collapsed="false">
      <c r="A276" s="12"/>
      <c r="B276" s="12"/>
      <c r="C276" s="12"/>
      <c r="D276" s="13"/>
      <c r="E276" s="13"/>
      <c r="F276" s="14"/>
      <c r="G276" s="13"/>
      <c r="H276" s="15" t="str">
        <f aca="false">IF(OR(A276="",E276=""),"",IF(G276&lt;&gt;"",IF(A276="Incasso","Incassata","Pagata"),IF(E276&lt;$B$3,"Scaduta",IF(E276-$B$3&lt;=7,"In scadenza",IF(A276="Incasso","Da incassare","Da pagare")))))</f>
        <v/>
      </c>
      <c r="I276" s="15" t="str">
        <f aca="false">IF(OR(A276="",E276=""),"",IF(G276&lt;&gt;"",MAX(0,G276-E276),MAX(0,$B$3-E276)))</f>
        <v/>
      </c>
      <c r="J276" s="16" t="str">
        <f aca="false">IF(E276="","",DATE(YEAR(E276),MONTH(E276),1))</f>
        <v/>
      </c>
      <c r="K276" s="12"/>
    </row>
    <row r="277" customFormat="false" ht="15" hidden="false" customHeight="false" outlineLevel="0" collapsed="false">
      <c r="A277" s="12"/>
      <c r="B277" s="12"/>
      <c r="C277" s="12"/>
      <c r="D277" s="13"/>
      <c r="E277" s="13"/>
      <c r="F277" s="14"/>
      <c r="G277" s="13"/>
      <c r="H277" s="15" t="str">
        <f aca="false">IF(OR(A277="",E277=""),"",IF(G277&lt;&gt;"",IF(A277="Incasso","Incassata","Pagata"),IF(E277&lt;$B$3,"Scaduta",IF(E277-$B$3&lt;=7,"In scadenza",IF(A277="Incasso","Da incassare","Da pagare")))))</f>
        <v/>
      </c>
      <c r="I277" s="15" t="str">
        <f aca="false">IF(OR(A277="",E277=""),"",IF(G277&lt;&gt;"",MAX(0,G277-E277),MAX(0,$B$3-E277)))</f>
        <v/>
      </c>
      <c r="J277" s="16" t="str">
        <f aca="false">IF(E277="","",DATE(YEAR(E277),MONTH(E277),1))</f>
        <v/>
      </c>
      <c r="K277" s="12"/>
    </row>
    <row r="278" customFormat="false" ht="15" hidden="false" customHeight="false" outlineLevel="0" collapsed="false">
      <c r="A278" s="12"/>
      <c r="B278" s="12"/>
      <c r="C278" s="12"/>
      <c r="D278" s="13"/>
      <c r="E278" s="13"/>
      <c r="F278" s="14"/>
      <c r="G278" s="13"/>
      <c r="H278" s="15" t="str">
        <f aca="false">IF(OR(A278="",E278=""),"",IF(G278&lt;&gt;"",IF(A278="Incasso","Incassata","Pagata"),IF(E278&lt;$B$3,"Scaduta",IF(E278-$B$3&lt;=7,"In scadenza",IF(A278="Incasso","Da incassare","Da pagare")))))</f>
        <v/>
      </c>
      <c r="I278" s="15" t="str">
        <f aca="false">IF(OR(A278="",E278=""),"",IF(G278&lt;&gt;"",MAX(0,G278-E278),MAX(0,$B$3-E278)))</f>
        <v/>
      </c>
      <c r="J278" s="16" t="str">
        <f aca="false">IF(E278="","",DATE(YEAR(E278),MONTH(E278),1))</f>
        <v/>
      </c>
      <c r="K278" s="12"/>
    </row>
    <row r="279" customFormat="false" ht="15" hidden="false" customHeight="false" outlineLevel="0" collapsed="false">
      <c r="A279" s="12"/>
      <c r="B279" s="12"/>
      <c r="C279" s="12"/>
      <c r="D279" s="13"/>
      <c r="E279" s="13"/>
      <c r="F279" s="14"/>
      <c r="G279" s="13"/>
      <c r="H279" s="15" t="str">
        <f aca="false">IF(OR(A279="",E279=""),"",IF(G279&lt;&gt;"",IF(A279="Incasso","Incassata","Pagata"),IF(E279&lt;$B$3,"Scaduta",IF(E279-$B$3&lt;=7,"In scadenza",IF(A279="Incasso","Da incassare","Da pagare")))))</f>
        <v/>
      </c>
      <c r="I279" s="15" t="str">
        <f aca="false">IF(OR(A279="",E279=""),"",IF(G279&lt;&gt;"",MAX(0,G279-E279),MAX(0,$B$3-E279)))</f>
        <v/>
      </c>
      <c r="J279" s="16" t="str">
        <f aca="false">IF(E279="","",DATE(YEAR(E279),MONTH(E279),1))</f>
        <v/>
      </c>
      <c r="K279" s="12"/>
    </row>
    <row r="280" customFormat="false" ht="15" hidden="false" customHeight="false" outlineLevel="0" collapsed="false">
      <c r="A280" s="12"/>
      <c r="B280" s="12"/>
      <c r="C280" s="12"/>
      <c r="D280" s="13"/>
      <c r="E280" s="13"/>
      <c r="F280" s="14"/>
      <c r="G280" s="13"/>
      <c r="H280" s="15" t="str">
        <f aca="false">IF(OR(A280="",E280=""),"",IF(G280&lt;&gt;"",IF(A280="Incasso","Incassata","Pagata"),IF(E280&lt;$B$3,"Scaduta",IF(E280-$B$3&lt;=7,"In scadenza",IF(A280="Incasso","Da incassare","Da pagare")))))</f>
        <v/>
      </c>
      <c r="I280" s="15" t="str">
        <f aca="false">IF(OR(A280="",E280=""),"",IF(G280&lt;&gt;"",MAX(0,G280-E280),MAX(0,$B$3-E280)))</f>
        <v/>
      </c>
      <c r="J280" s="16" t="str">
        <f aca="false">IF(E280="","",DATE(YEAR(E280),MONTH(E280),1))</f>
        <v/>
      </c>
      <c r="K280" s="12"/>
    </row>
    <row r="281" customFormat="false" ht="15" hidden="false" customHeight="false" outlineLevel="0" collapsed="false">
      <c r="A281" s="12"/>
      <c r="B281" s="12"/>
      <c r="C281" s="12"/>
      <c r="D281" s="13"/>
      <c r="E281" s="13"/>
      <c r="F281" s="14"/>
      <c r="G281" s="13"/>
      <c r="H281" s="15" t="str">
        <f aca="false">IF(OR(A281="",E281=""),"",IF(G281&lt;&gt;"",IF(A281="Incasso","Incassata","Pagata"),IF(E281&lt;$B$3,"Scaduta",IF(E281-$B$3&lt;=7,"In scadenza",IF(A281="Incasso","Da incassare","Da pagare")))))</f>
        <v/>
      </c>
      <c r="I281" s="15" t="str">
        <f aca="false">IF(OR(A281="",E281=""),"",IF(G281&lt;&gt;"",MAX(0,G281-E281),MAX(0,$B$3-E281)))</f>
        <v/>
      </c>
      <c r="J281" s="16" t="str">
        <f aca="false">IF(E281="","",DATE(YEAR(E281),MONTH(E281),1))</f>
        <v/>
      </c>
      <c r="K281" s="12"/>
    </row>
    <row r="282" customFormat="false" ht="15" hidden="false" customHeight="false" outlineLevel="0" collapsed="false">
      <c r="A282" s="12"/>
      <c r="B282" s="12"/>
      <c r="C282" s="12"/>
      <c r="D282" s="13"/>
      <c r="E282" s="13"/>
      <c r="F282" s="14"/>
      <c r="G282" s="13"/>
      <c r="H282" s="15" t="str">
        <f aca="false">IF(OR(A282="",E282=""),"",IF(G282&lt;&gt;"",IF(A282="Incasso","Incassata","Pagata"),IF(E282&lt;$B$3,"Scaduta",IF(E282-$B$3&lt;=7,"In scadenza",IF(A282="Incasso","Da incassare","Da pagare")))))</f>
        <v/>
      </c>
      <c r="I282" s="15" t="str">
        <f aca="false">IF(OR(A282="",E282=""),"",IF(G282&lt;&gt;"",MAX(0,G282-E282),MAX(0,$B$3-E282)))</f>
        <v/>
      </c>
      <c r="J282" s="16" t="str">
        <f aca="false">IF(E282="","",DATE(YEAR(E282),MONTH(E282),1))</f>
        <v/>
      </c>
      <c r="K282" s="12"/>
    </row>
    <row r="283" customFormat="false" ht="15" hidden="false" customHeight="false" outlineLevel="0" collapsed="false">
      <c r="A283" s="12"/>
      <c r="B283" s="12"/>
      <c r="C283" s="12"/>
      <c r="D283" s="13"/>
      <c r="E283" s="13"/>
      <c r="F283" s="14"/>
      <c r="G283" s="13"/>
      <c r="H283" s="15" t="str">
        <f aca="false">IF(OR(A283="",E283=""),"",IF(G283&lt;&gt;"",IF(A283="Incasso","Incassata","Pagata"),IF(E283&lt;$B$3,"Scaduta",IF(E283-$B$3&lt;=7,"In scadenza",IF(A283="Incasso","Da incassare","Da pagare")))))</f>
        <v/>
      </c>
      <c r="I283" s="15" t="str">
        <f aca="false">IF(OR(A283="",E283=""),"",IF(G283&lt;&gt;"",MAX(0,G283-E283),MAX(0,$B$3-E283)))</f>
        <v/>
      </c>
      <c r="J283" s="16" t="str">
        <f aca="false">IF(E283="","",DATE(YEAR(E283),MONTH(E283),1))</f>
        <v/>
      </c>
      <c r="K283" s="12"/>
    </row>
    <row r="284" customFormat="false" ht="15" hidden="false" customHeight="false" outlineLevel="0" collapsed="false">
      <c r="A284" s="12"/>
      <c r="B284" s="12"/>
      <c r="C284" s="12"/>
      <c r="D284" s="13"/>
      <c r="E284" s="13"/>
      <c r="F284" s="14"/>
      <c r="G284" s="13"/>
      <c r="H284" s="15" t="str">
        <f aca="false">IF(OR(A284="",E284=""),"",IF(G284&lt;&gt;"",IF(A284="Incasso","Incassata","Pagata"),IF(E284&lt;$B$3,"Scaduta",IF(E284-$B$3&lt;=7,"In scadenza",IF(A284="Incasso","Da incassare","Da pagare")))))</f>
        <v/>
      </c>
      <c r="I284" s="15" t="str">
        <f aca="false">IF(OR(A284="",E284=""),"",IF(G284&lt;&gt;"",MAX(0,G284-E284),MAX(0,$B$3-E284)))</f>
        <v/>
      </c>
      <c r="J284" s="16" t="str">
        <f aca="false">IF(E284="","",DATE(YEAR(E284),MONTH(E284),1))</f>
        <v/>
      </c>
      <c r="K284" s="12"/>
    </row>
    <row r="285" customFormat="false" ht="15" hidden="false" customHeight="false" outlineLevel="0" collapsed="false">
      <c r="A285" s="12"/>
      <c r="B285" s="12"/>
      <c r="C285" s="12"/>
      <c r="D285" s="13"/>
      <c r="E285" s="13"/>
      <c r="F285" s="14"/>
      <c r="G285" s="13"/>
      <c r="H285" s="15" t="str">
        <f aca="false">IF(OR(A285="",E285=""),"",IF(G285&lt;&gt;"",IF(A285="Incasso","Incassata","Pagata"),IF(E285&lt;$B$3,"Scaduta",IF(E285-$B$3&lt;=7,"In scadenza",IF(A285="Incasso","Da incassare","Da pagare")))))</f>
        <v/>
      </c>
      <c r="I285" s="15" t="str">
        <f aca="false">IF(OR(A285="",E285=""),"",IF(G285&lt;&gt;"",MAX(0,G285-E285),MAX(0,$B$3-E285)))</f>
        <v/>
      </c>
      <c r="J285" s="16" t="str">
        <f aca="false">IF(E285="","",DATE(YEAR(E285),MONTH(E285),1))</f>
        <v/>
      </c>
      <c r="K285" s="12"/>
    </row>
    <row r="286" customFormat="false" ht="15" hidden="false" customHeight="false" outlineLevel="0" collapsed="false">
      <c r="A286" s="12"/>
      <c r="B286" s="12"/>
      <c r="C286" s="12"/>
      <c r="D286" s="13"/>
      <c r="E286" s="13"/>
      <c r="F286" s="14"/>
      <c r="G286" s="13"/>
      <c r="H286" s="15" t="str">
        <f aca="false">IF(OR(A286="",E286=""),"",IF(G286&lt;&gt;"",IF(A286="Incasso","Incassata","Pagata"),IF(E286&lt;$B$3,"Scaduta",IF(E286-$B$3&lt;=7,"In scadenza",IF(A286="Incasso","Da incassare","Da pagare")))))</f>
        <v/>
      </c>
      <c r="I286" s="15" t="str">
        <f aca="false">IF(OR(A286="",E286=""),"",IF(G286&lt;&gt;"",MAX(0,G286-E286),MAX(0,$B$3-E286)))</f>
        <v/>
      </c>
      <c r="J286" s="16" t="str">
        <f aca="false">IF(E286="","",DATE(YEAR(E286),MONTH(E286),1))</f>
        <v/>
      </c>
      <c r="K286" s="12"/>
    </row>
    <row r="287" customFormat="false" ht="15" hidden="false" customHeight="false" outlineLevel="0" collapsed="false">
      <c r="A287" s="12"/>
      <c r="B287" s="12"/>
      <c r="C287" s="12"/>
      <c r="D287" s="13"/>
      <c r="E287" s="13"/>
      <c r="F287" s="14"/>
      <c r="G287" s="13"/>
      <c r="H287" s="15" t="str">
        <f aca="false">IF(OR(A287="",E287=""),"",IF(G287&lt;&gt;"",IF(A287="Incasso","Incassata","Pagata"),IF(E287&lt;$B$3,"Scaduta",IF(E287-$B$3&lt;=7,"In scadenza",IF(A287="Incasso","Da incassare","Da pagare")))))</f>
        <v/>
      </c>
      <c r="I287" s="15" t="str">
        <f aca="false">IF(OR(A287="",E287=""),"",IF(G287&lt;&gt;"",MAX(0,G287-E287),MAX(0,$B$3-E287)))</f>
        <v/>
      </c>
      <c r="J287" s="16" t="str">
        <f aca="false">IF(E287="","",DATE(YEAR(E287),MONTH(E287),1))</f>
        <v/>
      </c>
      <c r="K287" s="12"/>
    </row>
    <row r="288" customFormat="false" ht="15" hidden="false" customHeight="false" outlineLevel="0" collapsed="false">
      <c r="A288" s="12"/>
      <c r="B288" s="12"/>
      <c r="C288" s="12"/>
      <c r="D288" s="13"/>
      <c r="E288" s="13"/>
      <c r="F288" s="14"/>
      <c r="G288" s="13"/>
      <c r="H288" s="15" t="str">
        <f aca="false">IF(OR(A288="",E288=""),"",IF(G288&lt;&gt;"",IF(A288="Incasso","Incassata","Pagata"),IF(E288&lt;$B$3,"Scaduta",IF(E288-$B$3&lt;=7,"In scadenza",IF(A288="Incasso","Da incassare","Da pagare")))))</f>
        <v/>
      </c>
      <c r="I288" s="15" t="str">
        <f aca="false">IF(OR(A288="",E288=""),"",IF(G288&lt;&gt;"",MAX(0,G288-E288),MAX(0,$B$3-E288)))</f>
        <v/>
      </c>
      <c r="J288" s="16" t="str">
        <f aca="false">IF(E288="","",DATE(YEAR(E288),MONTH(E288),1))</f>
        <v/>
      </c>
      <c r="K288" s="12"/>
    </row>
    <row r="289" customFormat="false" ht="15" hidden="false" customHeight="false" outlineLevel="0" collapsed="false">
      <c r="A289" s="12"/>
      <c r="B289" s="12"/>
      <c r="C289" s="12"/>
      <c r="D289" s="13"/>
      <c r="E289" s="13"/>
      <c r="F289" s="14"/>
      <c r="G289" s="13"/>
      <c r="H289" s="15" t="str">
        <f aca="false">IF(OR(A289="",E289=""),"",IF(G289&lt;&gt;"",IF(A289="Incasso","Incassata","Pagata"),IF(E289&lt;$B$3,"Scaduta",IF(E289-$B$3&lt;=7,"In scadenza",IF(A289="Incasso","Da incassare","Da pagare")))))</f>
        <v/>
      </c>
      <c r="I289" s="15" t="str">
        <f aca="false">IF(OR(A289="",E289=""),"",IF(G289&lt;&gt;"",MAX(0,G289-E289),MAX(0,$B$3-E289)))</f>
        <v/>
      </c>
      <c r="J289" s="16" t="str">
        <f aca="false">IF(E289="","",DATE(YEAR(E289),MONTH(E289),1))</f>
        <v/>
      </c>
      <c r="K289" s="12"/>
    </row>
    <row r="290" customFormat="false" ht="15" hidden="false" customHeight="false" outlineLevel="0" collapsed="false">
      <c r="A290" s="12"/>
      <c r="B290" s="12"/>
      <c r="C290" s="12"/>
      <c r="D290" s="13"/>
      <c r="E290" s="13"/>
      <c r="F290" s="14"/>
      <c r="G290" s="13"/>
      <c r="H290" s="15" t="str">
        <f aca="false">IF(OR(A290="",E290=""),"",IF(G290&lt;&gt;"",IF(A290="Incasso","Incassata","Pagata"),IF(E290&lt;$B$3,"Scaduta",IF(E290-$B$3&lt;=7,"In scadenza",IF(A290="Incasso","Da incassare","Da pagare")))))</f>
        <v/>
      </c>
      <c r="I290" s="15" t="str">
        <f aca="false">IF(OR(A290="",E290=""),"",IF(G290&lt;&gt;"",MAX(0,G290-E290),MAX(0,$B$3-E290)))</f>
        <v/>
      </c>
      <c r="J290" s="16" t="str">
        <f aca="false">IF(E290="","",DATE(YEAR(E290),MONTH(E290),1))</f>
        <v/>
      </c>
      <c r="K290" s="12"/>
    </row>
    <row r="291" customFormat="false" ht="15" hidden="false" customHeight="false" outlineLevel="0" collapsed="false">
      <c r="A291" s="12"/>
      <c r="B291" s="12"/>
      <c r="C291" s="12"/>
      <c r="D291" s="13"/>
      <c r="E291" s="13"/>
      <c r="F291" s="14"/>
      <c r="G291" s="13"/>
      <c r="H291" s="15" t="str">
        <f aca="false">IF(OR(A291="",E291=""),"",IF(G291&lt;&gt;"",IF(A291="Incasso","Incassata","Pagata"),IF(E291&lt;$B$3,"Scaduta",IF(E291-$B$3&lt;=7,"In scadenza",IF(A291="Incasso","Da incassare","Da pagare")))))</f>
        <v/>
      </c>
      <c r="I291" s="15" t="str">
        <f aca="false">IF(OR(A291="",E291=""),"",IF(G291&lt;&gt;"",MAX(0,G291-E291),MAX(0,$B$3-E291)))</f>
        <v/>
      </c>
      <c r="J291" s="16" t="str">
        <f aca="false">IF(E291="","",DATE(YEAR(E291),MONTH(E291),1))</f>
        <v/>
      </c>
      <c r="K291" s="12"/>
    </row>
    <row r="292" customFormat="false" ht="15" hidden="false" customHeight="false" outlineLevel="0" collapsed="false">
      <c r="A292" s="12"/>
      <c r="B292" s="12"/>
      <c r="C292" s="12"/>
      <c r="D292" s="13"/>
      <c r="E292" s="13"/>
      <c r="F292" s="14"/>
      <c r="G292" s="13"/>
      <c r="H292" s="15" t="str">
        <f aca="false">IF(OR(A292="",E292=""),"",IF(G292&lt;&gt;"",IF(A292="Incasso","Incassata","Pagata"),IF(E292&lt;$B$3,"Scaduta",IF(E292-$B$3&lt;=7,"In scadenza",IF(A292="Incasso","Da incassare","Da pagare")))))</f>
        <v/>
      </c>
      <c r="I292" s="15" t="str">
        <f aca="false">IF(OR(A292="",E292=""),"",IF(G292&lt;&gt;"",MAX(0,G292-E292),MAX(0,$B$3-E292)))</f>
        <v/>
      </c>
      <c r="J292" s="16" t="str">
        <f aca="false">IF(E292="","",DATE(YEAR(E292),MONTH(E292),1))</f>
        <v/>
      </c>
      <c r="K292" s="12"/>
    </row>
    <row r="293" customFormat="false" ht="15" hidden="false" customHeight="false" outlineLevel="0" collapsed="false">
      <c r="A293" s="12"/>
      <c r="B293" s="12"/>
      <c r="C293" s="12"/>
      <c r="D293" s="13"/>
      <c r="E293" s="13"/>
      <c r="F293" s="14"/>
      <c r="G293" s="13"/>
      <c r="H293" s="15" t="str">
        <f aca="false">IF(OR(A293="",E293=""),"",IF(G293&lt;&gt;"",IF(A293="Incasso","Incassata","Pagata"),IF(E293&lt;$B$3,"Scaduta",IF(E293-$B$3&lt;=7,"In scadenza",IF(A293="Incasso","Da incassare","Da pagare")))))</f>
        <v/>
      </c>
      <c r="I293" s="15" t="str">
        <f aca="false">IF(OR(A293="",E293=""),"",IF(G293&lt;&gt;"",MAX(0,G293-E293),MAX(0,$B$3-E293)))</f>
        <v/>
      </c>
      <c r="J293" s="16" t="str">
        <f aca="false">IF(E293="","",DATE(YEAR(E293),MONTH(E293),1))</f>
        <v/>
      </c>
      <c r="K293" s="12"/>
    </row>
    <row r="294" customFormat="false" ht="15" hidden="false" customHeight="false" outlineLevel="0" collapsed="false">
      <c r="A294" s="12"/>
      <c r="B294" s="12"/>
      <c r="C294" s="12"/>
      <c r="D294" s="13"/>
      <c r="E294" s="13"/>
      <c r="F294" s="14"/>
      <c r="G294" s="13"/>
      <c r="H294" s="15" t="str">
        <f aca="false">IF(OR(A294="",E294=""),"",IF(G294&lt;&gt;"",IF(A294="Incasso","Incassata","Pagata"),IF(E294&lt;$B$3,"Scaduta",IF(E294-$B$3&lt;=7,"In scadenza",IF(A294="Incasso","Da incassare","Da pagare")))))</f>
        <v/>
      </c>
      <c r="I294" s="15" t="str">
        <f aca="false">IF(OR(A294="",E294=""),"",IF(G294&lt;&gt;"",MAX(0,G294-E294),MAX(0,$B$3-E294)))</f>
        <v/>
      </c>
      <c r="J294" s="16" t="str">
        <f aca="false">IF(E294="","",DATE(YEAR(E294),MONTH(E294),1))</f>
        <v/>
      </c>
      <c r="K294" s="12"/>
    </row>
    <row r="295" customFormat="false" ht="15" hidden="false" customHeight="false" outlineLevel="0" collapsed="false">
      <c r="A295" s="12"/>
      <c r="B295" s="12"/>
      <c r="C295" s="12"/>
      <c r="D295" s="13"/>
      <c r="E295" s="13"/>
      <c r="F295" s="14"/>
      <c r="G295" s="13"/>
      <c r="H295" s="15" t="str">
        <f aca="false">IF(OR(A295="",E295=""),"",IF(G295&lt;&gt;"",IF(A295="Incasso","Incassata","Pagata"),IF(E295&lt;$B$3,"Scaduta",IF(E295-$B$3&lt;=7,"In scadenza",IF(A295="Incasso","Da incassare","Da pagare")))))</f>
        <v/>
      </c>
      <c r="I295" s="15" t="str">
        <f aca="false">IF(OR(A295="",E295=""),"",IF(G295&lt;&gt;"",MAX(0,G295-E295),MAX(0,$B$3-E295)))</f>
        <v/>
      </c>
      <c r="J295" s="16" t="str">
        <f aca="false">IF(E295="","",DATE(YEAR(E295),MONTH(E295),1))</f>
        <v/>
      </c>
      <c r="K295" s="12"/>
    </row>
    <row r="296" customFormat="false" ht="15" hidden="false" customHeight="false" outlineLevel="0" collapsed="false">
      <c r="A296" s="12"/>
      <c r="B296" s="12"/>
      <c r="C296" s="12"/>
      <c r="D296" s="13"/>
      <c r="E296" s="13"/>
      <c r="F296" s="14"/>
      <c r="G296" s="13"/>
      <c r="H296" s="15" t="str">
        <f aca="false">IF(OR(A296="",E296=""),"",IF(G296&lt;&gt;"",IF(A296="Incasso","Incassata","Pagata"),IF(E296&lt;$B$3,"Scaduta",IF(E296-$B$3&lt;=7,"In scadenza",IF(A296="Incasso","Da incassare","Da pagare")))))</f>
        <v/>
      </c>
      <c r="I296" s="15" t="str">
        <f aca="false">IF(OR(A296="",E296=""),"",IF(G296&lt;&gt;"",MAX(0,G296-E296),MAX(0,$B$3-E296)))</f>
        <v/>
      </c>
      <c r="J296" s="16" t="str">
        <f aca="false">IF(E296="","",DATE(YEAR(E296),MONTH(E296),1))</f>
        <v/>
      </c>
      <c r="K296" s="12"/>
    </row>
    <row r="297" customFormat="false" ht="15" hidden="false" customHeight="false" outlineLevel="0" collapsed="false">
      <c r="A297" s="12"/>
      <c r="B297" s="12"/>
      <c r="C297" s="12"/>
      <c r="D297" s="13"/>
      <c r="E297" s="13"/>
      <c r="F297" s="14"/>
      <c r="G297" s="13"/>
      <c r="H297" s="15" t="str">
        <f aca="false">IF(OR(A297="",E297=""),"",IF(G297&lt;&gt;"",IF(A297="Incasso","Incassata","Pagata"),IF(E297&lt;$B$3,"Scaduta",IF(E297-$B$3&lt;=7,"In scadenza",IF(A297="Incasso","Da incassare","Da pagare")))))</f>
        <v/>
      </c>
      <c r="I297" s="15" t="str">
        <f aca="false">IF(OR(A297="",E297=""),"",IF(G297&lt;&gt;"",MAX(0,G297-E297),MAX(0,$B$3-E297)))</f>
        <v/>
      </c>
      <c r="J297" s="16" t="str">
        <f aca="false">IF(E297="","",DATE(YEAR(E297),MONTH(E297),1))</f>
        <v/>
      </c>
      <c r="K297" s="12"/>
    </row>
    <row r="298" customFormat="false" ht="15" hidden="false" customHeight="false" outlineLevel="0" collapsed="false">
      <c r="A298" s="12"/>
      <c r="B298" s="12"/>
      <c r="C298" s="12"/>
      <c r="D298" s="13"/>
      <c r="E298" s="13"/>
      <c r="F298" s="14"/>
      <c r="G298" s="13"/>
      <c r="H298" s="15" t="str">
        <f aca="false">IF(OR(A298="",E298=""),"",IF(G298&lt;&gt;"",IF(A298="Incasso","Incassata","Pagata"),IF(E298&lt;$B$3,"Scaduta",IF(E298-$B$3&lt;=7,"In scadenza",IF(A298="Incasso","Da incassare","Da pagare")))))</f>
        <v/>
      </c>
      <c r="I298" s="15" t="str">
        <f aca="false">IF(OR(A298="",E298=""),"",IF(G298&lt;&gt;"",MAX(0,G298-E298),MAX(0,$B$3-E298)))</f>
        <v/>
      </c>
      <c r="J298" s="16" t="str">
        <f aca="false">IF(E298="","",DATE(YEAR(E298),MONTH(E298),1))</f>
        <v/>
      </c>
      <c r="K298" s="12"/>
    </row>
    <row r="299" customFormat="false" ht="15" hidden="false" customHeight="false" outlineLevel="0" collapsed="false">
      <c r="A299" s="12"/>
      <c r="B299" s="12"/>
      <c r="C299" s="12"/>
      <c r="D299" s="13"/>
      <c r="E299" s="13"/>
      <c r="F299" s="14"/>
      <c r="G299" s="13"/>
      <c r="H299" s="15" t="str">
        <f aca="false">IF(OR(A299="",E299=""),"",IF(G299&lt;&gt;"",IF(A299="Incasso","Incassata","Pagata"),IF(E299&lt;$B$3,"Scaduta",IF(E299-$B$3&lt;=7,"In scadenza",IF(A299="Incasso","Da incassare","Da pagare")))))</f>
        <v/>
      </c>
      <c r="I299" s="15" t="str">
        <f aca="false">IF(OR(A299="",E299=""),"",IF(G299&lt;&gt;"",MAX(0,G299-E299),MAX(0,$B$3-E299)))</f>
        <v/>
      </c>
      <c r="J299" s="16" t="str">
        <f aca="false">IF(E299="","",DATE(YEAR(E299),MONTH(E299),1))</f>
        <v/>
      </c>
      <c r="K299" s="12"/>
    </row>
    <row r="300" customFormat="false" ht="15" hidden="false" customHeight="false" outlineLevel="0" collapsed="false">
      <c r="A300" s="12"/>
      <c r="B300" s="12"/>
      <c r="C300" s="12"/>
      <c r="D300" s="13"/>
      <c r="E300" s="13"/>
      <c r="F300" s="14"/>
      <c r="G300" s="13"/>
      <c r="H300" s="15" t="str">
        <f aca="false">IF(OR(A300="",E300=""),"",IF(G300&lt;&gt;"",IF(A300="Incasso","Incassata","Pagata"),IF(E300&lt;$B$3,"Scaduta",IF(E300-$B$3&lt;=7,"In scadenza",IF(A300="Incasso","Da incassare","Da pagare")))))</f>
        <v/>
      </c>
      <c r="I300" s="15" t="str">
        <f aca="false">IF(OR(A300="",E300=""),"",IF(G300&lt;&gt;"",MAX(0,G300-E300),MAX(0,$B$3-E300)))</f>
        <v/>
      </c>
      <c r="J300" s="16" t="str">
        <f aca="false">IF(E300="","",DATE(YEAR(E300),MONTH(E300),1))</f>
        <v/>
      </c>
      <c r="K300" s="12"/>
    </row>
    <row r="301" customFormat="false" ht="15" hidden="false" customHeight="false" outlineLevel="0" collapsed="false">
      <c r="A301" s="12"/>
      <c r="B301" s="12"/>
      <c r="C301" s="12"/>
      <c r="D301" s="13"/>
      <c r="E301" s="13"/>
      <c r="F301" s="14"/>
      <c r="G301" s="13"/>
      <c r="H301" s="15" t="str">
        <f aca="false">IF(OR(A301="",E301=""),"",IF(G301&lt;&gt;"",IF(A301="Incasso","Incassata","Pagata"),IF(E301&lt;$B$3,"Scaduta",IF(E301-$B$3&lt;=7,"In scadenza",IF(A301="Incasso","Da incassare","Da pagare")))))</f>
        <v/>
      </c>
      <c r="I301" s="15" t="str">
        <f aca="false">IF(OR(A301="",E301=""),"",IF(G301&lt;&gt;"",MAX(0,G301-E301),MAX(0,$B$3-E301)))</f>
        <v/>
      </c>
      <c r="J301" s="16" t="str">
        <f aca="false">IF(E301="","",DATE(YEAR(E301),MONTH(E301),1))</f>
        <v/>
      </c>
      <c r="K301" s="12"/>
    </row>
    <row r="302" customFormat="false" ht="15" hidden="false" customHeight="false" outlineLevel="0" collapsed="false">
      <c r="A302" s="12"/>
      <c r="B302" s="12"/>
      <c r="C302" s="12"/>
      <c r="D302" s="13"/>
      <c r="E302" s="13"/>
      <c r="F302" s="14"/>
      <c r="G302" s="13"/>
      <c r="H302" s="15" t="str">
        <f aca="false">IF(OR(A302="",E302=""),"",IF(G302&lt;&gt;"",IF(A302="Incasso","Incassata","Pagata"),IF(E302&lt;$B$3,"Scaduta",IF(E302-$B$3&lt;=7,"In scadenza",IF(A302="Incasso","Da incassare","Da pagare")))))</f>
        <v/>
      </c>
      <c r="I302" s="15" t="str">
        <f aca="false">IF(OR(A302="",E302=""),"",IF(G302&lt;&gt;"",MAX(0,G302-E302),MAX(0,$B$3-E302)))</f>
        <v/>
      </c>
      <c r="J302" s="16" t="str">
        <f aca="false">IF(E302="","",DATE(YEAR(E302),MONTH(E302),1))</f>
        <v/>
      </c>
      <c r="K302" s="12"/>
    </row>
    <row r="303" customFormat="false" ht="15" hidden="false" customHeight="false" outlineLevel="0" collapsed="false">
      <c r="A303" s="12"/>
      <c r="B303" s="12"/>
      <c r="C303" s="12"/>
      <c r="D303" s="13"/>
      <c r="E303" s="13"/>
      <c r="F303" s="14"/>
      <c r="G303" s="13"/>
      <c r="H303" s="15" t="str">
        <f aca="false">IF(OR(A303="",E303=""),"",IF(G303&lt;&gt;"",IF(A303="Incasso","Incassata","Pagata"),IF(E303&lt;$B$3,"Scaduta",IF(E303-$B$3&lt;=7,"In scadenza",IF(A303="Incasso","Da incassare","Da pagare")))))</f>
        <v/>
      </c>
      <c r="I303" s="15" t="str">
        <f aca="false">IF(OR(A303="",E303=""),"",IF(G303&lt;&gt;"",MAX(0,G303-E303),MAX(0,$B$3-E303)))</f>
        <v/>
      </c>
      <c r="J303" s="16" t="str">
        <f aca="false">IF(E303="","",DATE(YEAR(E303),MONTH(E303),1))</f>
        <v/>
      </c>
      <c r="K303" s="12"/>
    </row>
    <row r="304" customFormat="false" ht="15" hidden="false" customHeight="false" outlineLevel="0" collapsed="false">
      <c r="A304" s="12"/>
      <c r="B304" s="12"/>
      <c r="C304" s="12"/>
      <c r="D304" s="13"/>
      <c r="E304" s="13"/>
      <c r="F304" s="14"/>
      <c r="G304" s="13"/>
      <c r="H304" s="15" t="str">
        <f aca="false">IF(OR(A304="",E304=""),"",IF(G304&lt;&gt;"",IF(A304="Incasso","Incassata","Pagata"),IF(E304&lt;$B$3,"Scaduta",IF(E304-$B$3&lt;=7,"In scadenza",IF(A304="Incasso","Da incassare","Da pagare")))))</f>
        <v/>
      </c>
      <c r="I304" s="15" t="str">
        <f aca="false">IF(OR(A304="",E304=""),"",IF(G304&lt;&gt;"",MAX(0,G304-E304),MAX(0,$B$3-E304)))</f>
        <v/>
      </c>
      <c r="J304" s="16" t="str">
        <f aca="false">IF(E304="","",DATE(YEAR(E304),MONTH(E304),1))</f>
        <v/>
      </c>
      <c r="K304" s="12"/>
    </row>
    <row r="305" customFormat="false" ht="15" hidden="false" customHeight="false" outlineLevel="0" collapsed="false">
      <c r="A305" s="12"/>
      <c r="B305" s="12"/>
      <c r="C305" s="12"/>
      <c r="D305" s="13"/>
      <c r="E305" s="13"/>
      <c r="F305" s="14"/>
      <c r="G305" s="13"/>
      <c r="H305" s="15" t="str">
        <f aca="false">IF(OR(A305="",E305=""),"",IF(G305&lt;&gt;"",IF(A305="Incasso","Incassata","Pagata"),IF(E305&lt;$B$3,"Scaduta",IF(E305-$B$3&lt;=7,"In scadenza",IF(A305="Incasso","Da incassare","Da pagare")))))</f>
        <v/>
      </c>
      <c r="I305" s="15" t="str">
        <f aca="false">IF(OR(A305="",E305=""),"",IF(G305&lt;&gt;"",MAX(0,G305-E305),MAX(0,$B$3-E305)))</f>
        <v/>
      </c>
      <c r="J305" s="16" t="str">
        <f aca="false">IF(E305="","",DATE(YEAR(E305),MONTH(E305),1))</f>
        <v/>
      </c>
      <c r="K305" s="12"/>
    </row>
    <row r="306" customFormat="false" ht="15" hidden="false" customHeight="false" outlineLevel="0" collapsed="false">
      <c r="A306" s="12"/>
      <c r="B306" s="12"/>
      <c r="C306" s="12"/>
      <c r="D306" s="13"/>
      <c r="E306" s="13"/>
      <c r="F306" s="14"/>
      <c r="G306" s="13"/>
      <c r="H306" s="15" t="str">
        <f aca="false">IF(OR(A306="",E306=""),"",IF(G306&lt;&gt;"",IF(A306="Incasso","Incassata","Pagata"),IF(E306&lt;$B$3,"Scaduta",IF(E306-$B$3&lt;=7,"In scadenza",IF(A306="Incasso","Da incassare","Da pagare")))))</f>
        <v/>
      </c>
      <c r="I306" s="15" t="str">
        <f aca="false">IF(OR(A306="",E306=""),"",IF(G306&lt;&gt;"",MAX(0,G306-E306),MAX(0,$B$3-E306)))</f>
        <v/>
      </c>
      <c r="J306" s="16" t="str">
        <f aca="false">IF(E306="","",DATE(YEAR(E306),MONTH(E306),1))</f>
        <v/>
      </c>
      <c r="K306" s="12"/>
    </row>
    <row r="307" customFormat="false" ht="15" hidden="false" customHeight="false" outlineLevel="0" collapsed="false">
      <c r="A307" s="12"/>
      <c r="B307" s="12"/>
      <c r="C307" s="12"/>
      <c r="D307" s="13"/>
      <c r="E307" s="13"/>
      <c r="F307" s="14"/>
      <c r="G307" s="13"/>
      <c r="H307" s="15" t="str">
        <f aca="false">IF(OR(A307="",E307=""),"",IF(G307&lt;&gt;"",IF(A307="Incasso","Incassata","Pagata"),IF(E307&lt;$B$3,"Scaduta",IF(E307-$B$3&lt;=7,"In scadenza",IF(A307="Incasso","Da incassare","Da pagare")))))</f>
        <v/>
      </c>
      <c r="I307" s="15" t="str">
        <f aca="false">IF(OR(A307="",E307=""),"",IF(G307&lt;&gt;"",MAX(0,G307-E307),MAX(0,$B$3-E307)))</f>
        <v/>
      </c>
      <c r="J307" s="16" t="str">
        <f aca="false">IF(E307="","",DATE(YEAR(E307),MONTH(E307),1))</f>
        <v/>
      </c>
      <c r="K307" s="12"/>
    </row>
    <row r="308" customFormat="false" ht="15" hidden="false" customHeight="false" outlineLevel="0" collapsed="false">
      <c r="A308" s="12"/>
      <c r="B308" s="12"/>
      <c r="C308" s="12"/>
      <c r="D308" s="13"/>
      <c r="E308" s="13"/>
      <c r="F308" s="14"/>
      <c r="G308" s="13"/>
      <c r="H308" s="15" t="str">
        <f aca="false">IF(OR(A308="",E308=""),"",IF(G308&lt;&gt;"",IF(A308="Incasso","Incassata","Pagata"),IF(E308&lt;$B$3,"Scaduta",IF(E308-$B$3&lt;=7,"In scadenza",IF(A308="Incasso","Da incassare","Da pagare")))))</f>
        <v/>
      </c>
      <c r="I308" s="15" t="str">
        <f aca="false">IF(OR(A308="",E308=""),"",IF(G308&lt;&gt;"",MAX(0,G308-E308),MAX(0,$B$3-E308)))</f>
        <v/>
      </c>
      <c r="J308" s="16" t="str">
        <f aca="false">IF(E308="","",DATE(YEAR(E308),MONTH(E308),1))</f>
        <v/>
      </c>
      <c r="K308" s="12"/>
    </row>
    <row r="309" customFormat="false" ht="15" hidden="false" customHeight="false" outlineLevel="0" collapsed="false">
      <c r="A309" s="12"/>
      <c r="B309" s="12"/>
      <c r="C309" s="12"/>
      <c r="D309" s="13"/>
      <c r="E309" s="13"/>
      <c r="F309" s="14"/>
      <c r="G309" s="13"/>
      <c r="H309" s="15" t="str">
        <f aca="false">IF(OR(A309="",E309=""),"",IF(G309&lt;&gt;"",IF(A309="Incasso","Incassata","Pagata"),IF(E309&lt;$B$3,"Scaduta",IF(E309-$B$3&lt;=7,"In scadenza",IF(A309="Incasso","Da incassare","Da pagare")))))</f>
        <v/>
      </c>
      <c r="I309" s="15" t="str">
        <f aca="false">IF(OR(A309="",E309=""),"",IF(G309&lt;&gt;"",MAX(0,G309-E309),MAX(0,$B$3-E309)))</f>
        <v/>
      </c>
      <c r="J309" s="16" t="str">
        <f aca="false">IF(E309="","",DATE(YEAR(E309),MONTH(E309),1))</f>
        <v/>
      </c>
      <c r="K309" s="12"/>
    </row>
    <row r="310" customFormat="false" ht="15" hidden="false" customHeight="false" outlineLevel="0" collapsed="false">
      <c r="A310" s="12"/>
      <c r="B310" s="12"/>
      <c r="C310" s="12"/>
      <c r="D310" s="13"/>
      <c r="E310" s="13"/>
      <c r="F310" s="14"/>
      <c r="G310" s="13"/>
      <c r="H310" s="15" t="str">
        <f aca="false">IF(OR(A310="",E310=""),"",IF(G310&lt;&gt;"",IF(A310="Incasso","Incassata","Pagata"),IF(E310&lt;$B$3,"Scaduta",IF(E310-$B$3&lt;=7,"In scadenza",IF(A310="Incasso","Da incassare","Da pagare")))))</f>
        <v/>
      </c>
      <c r="I310" s="15" t="str">
        <f aca="false">IF(OR(A310="",E310=""),"",IF(G310&lt;&gt;"",MAX(0,G310-E310),MAX(0,$B$3-E310)))</f>
        <v/>
      </c>
      <c r="J310" s="16" t="str">
        <f aca="false">IF(E310="","",DATE(YEAR(E310),MONTH(E310),1))</f>
        <v/>
      </c>
      <c r="K310" s="12"/>
    </row>
    <row r="311" customFormat="false" ht="15" hidden="false" customHeight="false" outlineLevel="0" collapsed="false">
      <c r="A311" s="12"/>
      <c r="B311" s="12"/>
      <c r="C311" s="12"/>
      <c r="D311" s="13"/>
      <c r="E311" s="13"/>
      <c r="F311" s="14"/>
      <c r="G311" s="13"/>
      <c r="H311" s="15" t="str">
        <f aca="false">IF(OR(A311="",E311=""),"",IF(G311&lt;&gt;"",IF(A311="Incasso","Incassata","Pagata"),IF(E311&lt;$B$3,"Scaduta",IF(E311-$B$3&lt;=7,"In scadenza",IF(A311="Incasso","Da incassare","Da pagare")))))</f>
        <v/>
      </c>
      <c r="I311" s="15" t="str">
        <f aca="false">IF(OR(A311="",E311=""),"",IF(G311&lt;&gt;"",MAX(0,G311-E311),MAX(0,$B$3-E311)))</f>
        <v/>
      </c>
      <c r="J311" s="16" t="str">
        <f aca="false">IF(E311="","",DATE(YEAR(E311),MONTH(E311),1))</f>
        <v/>
      </c>
      <c r="K311" s="12"/>
    </row>
    <row r="312" customFormat="false" ht="15" hidden="false" customHeight="false" outlineLevel="0" collapsed="false">
      <c r="A312" s="12"/>
      <c r="B312" s="12"/>
      <c r="C312" s="12"/>
      <c r="D312" s="13"/>
      <c r="E312" s="13"/>
      <c r="F312" s="14"/>
      <c r="G312" s="13"/>
      <c r="H312" s="15" t="str">
        <f aca="false">IF(OR(A312="",E312=""),"",IF(G312&lt;&gt;"",IF(A312="Incasso","Incassata","Pagata"),IF(E312&lt;$B$3,"Scaduta",IF(E312-$B$3&lt;=7,"In scadenza",IF(A312="Incasso","Da incassare","Da pagare")))))</f>
        <v/>
      </c>
      <c r="I312" s="15" t="str">
        <f aca="false">IF(OR(A312="",E312=""),"",IF(G312&lt;&gt;"",MAX(0,G312-E312),MAX(0,$B$3-E312)))</f>
        <v/>
      </c>
      <c r="J312" s="16" t="str">
        <f aca="false">IF(E312="","",DATE(YEAR(E312),MONTH(E312),1))</f>
        <v/>
      </c>
      <c r="K312" s="12"/>
    </row>
    <row r="313" customFormat="false" ht="15" hidden="false" customHeight="false" outlineLevel="0" collapsed="false">
      <c r="A313" s="12"/>
      <c r="B313" s="12"/>
      <c r="C313" s="12"/>
      <c r="D313" s="13"/>
      <c r="E313" s="13"/>
      <c r="F313" s="14"/>
      <c r="G313" s="13"/>
      <c r="H313" s="15" t="str">
        <f aca="false">IF(OR(A313="",E313=""),"",IF(G313&lt;&gt;"",IF(A313="Incasso","Incassata","Pagata"),IF(E313&lt;$B$3,"Scaduta",IF(E313-$B$3&lt;=7,"In scadenza",IF(A313="Incasso","Da incassare","Da pagare")))))</f>
        <v/>
      </c>
      <c r="I313" s="15" t="str">
        <f aca="false">IF(OR(A313="",E313=""),"",IF(G313&lt;&gt;"",MAX(0,G313-E313),MAX(0,$B$3-E313)))</f>
        <v/>
      </c>
      <c r="J313" s="16" t="str">
        <f aca="false">IF(E313="","",DATE(YEAR(E313),MONTH(E313),1))</f>
        <v/>
      </c>
      <c r="K313" s="12"/>
    </row>
    <row r="314" customFormat="false" ht="15" hidden="false" customHeight="false" outlineLevel="0" collapsed="false">
      <c r="A314" s="12"/>
      <c r="B314" s="12"/>
      <c r="C314" s="12"/>
      <c r="D314" s="13"/>
      <c r="E314" s="13"/>
      <c r="F314" s="14"/>
      <c r="G314" s="13"/>
      <c r="H314" s="15" t="str">
        <f aca="false">IF(OR(A314="",E314=""),"",IF(G314&lt;&gt;"",IF(A314="Incasso","Incassata","Pagata"),IF(E314&lt;$B$3,"Scaduta",IF(E314-$B$3&lt;=7,"In scadenza",IF(A314="Incasso","Da incassare","Da pagare")))))</f>
        <v/>
      </c>
      <c r="I314" s="15" t="str">
        <f aca="false">IF(OR(A314="",E314=""),"",IF(G314&lt;&gt;"",MAX(0,G314-E314),MAX(0,$B$3-E314)))</f>
        <v/>
      </c>
      <c r="J314" s="16" t="str">
        <f aca="false">IF(E314="","",DATE(YEAR(E314),MONTH(E314),1))</f>
        <v/>
      </c>
      <c r="K314" s="12"/>
    </row>
    <row r="315" customFormat="false" ht="15" hidden="false" customHeight="false" outlineLevel="0" collapsed="false">
      <c r="A315" s="12"/>
      <c r="B315" s="12"/>
      <c r="C315" s="12"/>
      <c r="D315" s="13"/>
      <c r="E315" s="13"/>
      <c r="F315" s="14"/>
      <c r="G315" s="13"/>
      <c r="H315" s="15" t="str">
        <f aca="false">IF(OR(A315="",E315=""),"",IF(G315&lt;&gt;"",IF(A315="Incasso","Incassata","Pagata"),IF(E315&lt;$B$3,"Scaduta",IF(E315-$B$3&lt;=7,"In scadenza",IF(A315="Incasso","Da incassare","Da pagare")))))</f>
        <v/>
      </c>
      <c r="I315" s="15" t="str">
        <f aca="false">IF(OR(A315="",E315=""),"",IF(G315&lt;&gt;"",MAX(0,G315-E315),MAX(0,$B$3-E315)))</f>
        <v/>
      </c>
      <c r="J315" s="16" t="str">
        <f aca="false">IF(E315="","",DATE(YEAR(E315),MONTH(E315),1))</f>
        <v/>
      </c>
      <c r="K315" s="12"/>
    </row>
    <row r="316" customFormat="false" ht="15" hidden="false" customHeight="false" outlineLevel="0" collapsed="false">
      <c r="A316" s="12"/>
      <c r="B316" s="12"/>
      <c r="C316" s="12"/>
      <c r="D316" s="13"/>
      <c r="E316" s="13"/>
      <c r="F316" s="14"/>
      <c r="G316" s="13"/>
      <c r="H316" s="15" t="str">
        <f aca="false">IF(OR(A316="",E316=""),"",IF(G316&lt;&gt;"",IF(A316="Incasso","Incassata","Pagata"),IF(E316&lt;$B$3,"Scaduta",IF(E316-$B$3&lt;=7,"In scadenza",IF(A316="Incasso","Da incassare","Da pagare")))))</f>
        <v/>
      </c>
      <c r="I316" s="15" t="str">
        <f aca="false">IF(OR(A316="",E316=""),"",IF(G316&lt;&gt;"",MAX(0,G316-E316),MAX(0,$B$3-E316)))</f>
        <v/>
      </c>
      <c r="J316" s="16" t="str">
        <f aca="false">IF(E316="","",DATE(YEAR(E316),MONTH(E316),1))</f>
        <v/>
      </c>
      <c r="K316" s="12"/>
    </row>
    <row r="317" customFormat="false" ht="15" hidden="false" customHeight="false" outlineLevel="0" collapsed="false">
      <c r="A317" s="12"/>
      <c r="B317" s="12"/>
      <c r="C317" s="12"/>
      <c r="D317" s="13"/>
      <c r="E317" s="13"/>
      <c r="F317" s="14"/>
      <c r="G317" s="13"/>
      <c r="H317" s="15" t="str">
        <f aca="false">IF(OR(A317="",E317=""),"",IF(G317&lt;&gt;"",IF(A317="Incasso","Incassata","Pagata"),IF(E317&lt;$B$3,"Scaduta",IF(E317-$B$3&lt;=7,"In scadenza",IF(A317="Incasso","Da incassare","Da pagare")))))</f>
        <v/>
      </c>
      <c r="I317" s="15" t="str">
        <f aca="false">IF(OR(A317="",E317=""),"",IF(G317&lt;&gt;"",MAX(0,G317-E317),MAX(0,$B$3-E317)))</f>
        <v/>
      </c>
      <c r="J317" s="16" t="str">
        <f aca="false">IF(E317="","",DATE(YEAR(E317),MONTH(E317),1))</f>
        <v/>
      </c>
      <c r="K317" s="12"/>
    </row>
    <row r="318" customFormat="false" ht="15" hidden="false" customHeight="false" outlineLevel="0" collapsed="false">
      <c r="A318" s="12"/>
      <c r="B318" s="12"/>
      <c r="C318" s="12"/>
      <c r="D318" s="13"/>
      <c r="E318" s="13"/>
      <c r="F318" s="14"/>
      <c r="G318" s="13"/>
      <c r="H318" s="15" t="str">
        <f aca="false">IF(OR(A318="",E318=""),"",IF(G318&lt;&gt;"",IF(A318="Incasso","Incassata","Pagata"),IF(E318&lt;$B$3,"Scaduta",IF(E318-$B$3&lt;=7,"In scadenza",IF(A318="Incasso","Da incassare","Da pagare")))))</f>
        <v/>
      </c>
      <c r="I318" s="15" t="str">
        <f aca="false">IF(OR(A318="",E318=""),"",IF(G318&lt;&gt;"",MAX(0,G318-E318),MAX(0,$B$3-E318)))</f>
        <v/>
      </c>
      <c r="J318" s="16" t="str">
        <f aca="false">IF(E318="","",DATE(YEAR(E318),MONTH(E318),1))</f>
        <v/>
      </c>
      <c r="K318" s="12"/>
    </row>
    <row r="319" customFormat="false" ht="15" hidden="false" customHeight="false" outlineLevel="0" collapsed="false">
      <c r="A319" s="12"/>
      <c r="B319" s="12"/>
      <c r="C319" s="12"/>
      <c r="D319" s="13"/>
      <c r="E319" s="13"/>
      <c r="F319" s="14"/>
      <c r="G319" s="13"/>
      <c r="H319" s="15" t="str">
        <f aca="false">IF(OR(A319="",E319=""),"",IF(G319&lt;&gt;"",IF(A319="Incasso","Incassata","Pagata"),IF(E319&lt;$B$3,"Scaduta",IF(E319-$B$3&lt;=7,"In scadenza",IF(A319="Incasso","Da incassare","Da pagare")))))</f>
        <v/>
      </c>
      <c r="I319" s="15" t="str">
        <f aca="false">IF(OR(A319="",E319=""),"",IF(G319&lt;&gt;"",MAX(0,G319-E319),MAX(0,$B$3-E319)))</f>
        <v/>
      </c>
      <c r="J319" s="16" t="str">
        <f aca="false">IF(E319="","",DATE(YEAR(E319),MONTH(E319),1))</f>
        <v/>
      </c>
      <c r="K319" s="12"/>
    </row>
    <row r="320" customFormat="false" ht="15" hidden="false" customHeight="false" outlineLevel="0" collapsed="false">
      <c r="A320" s="12"/>
      <c r="B320" s="12"/>
      <c r="C320" s="12"/>
      <c r="D320" s="13"/>
      <c r="E320" s="13"/>
      <c r="F320" s="14"/>
      <c r="G320" s="13"/>
      <c r="H320" s="15" t="str">
        <f aca="false">IF(OR(A320="",E320=""),"",IF(G320&lt;&gt;"",IF(A320="Incasso","Incassata","Pagata"),IF(E320&lt;$B$3,"Scaduta",IF(E320-$B$3&lt;=7,"In scadenza",IF(A320="Incasso","Da incassare","Da pagare")))))</f>
        <v/>
      </c>
      <c r="I320" s="15" t="str">
        <f aca="false">IF(OR(A320="",E320=""),"",IF(G320&lt;&gt;"",MAX(0,G320-E320),MAX(0,$B$3-E320)))</f>
        <v/>
      </c>
      <c r="J320" s="16" t="str">
        <f aca="false">IF(E320="","",DATE(YEAR(E320),MONTH(E320),1))</f>
        <v/>
      </c>
      <c r="K320" s="12"/>
    </row>
    <row r="321" customFormat="false" ht="15" hidden="false" customHeight="false" outlineLevel="0" collapsed="false">
      <c r="A321" s="12"/>
      <c r="B321" s="12"/>
      <c r="C321" s="12"/>
      <c r="D321" s="13"/>
      <c r="E321" s="13"/>
      <c r="F321" s="14"/>
      <c r="G321" s="13"/>
      <c r="H321" s="15" t="str">
        <f aca="false">IF(OR(A321="",E321=""),"",IF(G321&lt;&gt;"",IF(A321="Incasso","Incassata","Pagata"),IF(E321&lt;$B$3,"Scaduta",IF(E321-$B$3&lt;=7,"In scadenza",IF(A321="Incasso","Da incassare","Da pagare")))))</f>
        <v/>
      </c>
      <c r="I321" s="15" t="str">
        <f aca="false">IF(OR(A321="",E321=""),"",IF(G321&lt;&gt;"",MAX(0,G321-E321),MAX(0,$B$3-E321)))</f>
        <v/>
      </c>
      <c r="J321" s="16" t="str">
        <f aca="false">IF(E321="","",DATE(YEAR(E321),MONTH(E321),1))</f>
        <v/>
      </c>
      <c r="K321" s="12"/>
    </row>
    <row r="322" customFormat="false" ht="15" hidden="false" customHeight="false" outlineLevel="0" collapsed="false">
      <c r="A322" s="12"/>
      <c r="B322" s="12"/>
      <c r="C322" s="12"/>
      <c r="D322" s="13"/>
      <c r="E322" s="13"/>
      <c r="F322" s="14"/>
      <c r="G322" s="13"/>
      <c r="H322" s="15" t="str">
        <f aca="false">IF(OR(A322="",E322=""),"",IF(G322&lt;&gt;"",IF(A322="Incasso","Incassata","Pagata"),IF(E322&lt;$B$3,"Scaduta",IF(E322-$B$3&lt;=7,"In scadenza",IF(A322="Incasso","Da incassare","Da pagare")))))</f>
        <v/>
      </c>
      <c r="I322" s="15" t="str">
        <f aca="false">IF(OR(A322="",E322=""),"",IF(G322&lt;&gt;"",MAX(0,G322-E322),MAX(0,$B$3-E322)))</f>
        <v/>
      </c>
      <c r="J322" s="16" t="str">
        <f aca="false">IF(E322="","",DATE(YEAR(E322),MONTH(E322),1))</f>
        <v/>
      </c>
      <c r="K322" s="12"/>
    </row>
    <row r="323" customFormat="false" ht="15" hidden="false" customHeight="false" outlineLevel="0" collapsed="false">
      <c r="A323" s="12"/>
      <c r="B323" s="12"/>
      <c r="C323" s="12"/>
      <c r="D323" s="13"/>
      <c r="E323" s="13"/>
      <c r="F323" s="14"/>
      <c r="G323" s="13"/>
      <c r="H323" s="15" t="str">
        <f aca="false">IF(OR(A323="",E323=""),"",IF(G323&lt;&gt;"",IF(A323="Incasso","Incassata","Pagata"),IF(E323&lt;$B$3,"Scaduta",IF(E323-$B$3&lt;=7,"In scadenza",IF(A323="Incasso","Da incassare","Da pagare")))))</f>
        <v/>
      </c>
      <c r="I323" s="15" t="str">
        <f aca="false">IF(OR(A323="",E323=""),"",IF(G323&lt;&gt;"",MAX(0,G323-E323),MAX(0,$B$3-E323)))</f>
        <v/>
      </c>
      <c r="J323" s="16" t="str">
        <f aca="false">IF(E323="","",DATE(YEAR(E323),MONTH(E323),1))</f>
        <v/>
      </c>
      <c r="K323" s="12"/>
    </row>
    <row r="324" customFormat="false" ht="15" hidden="false" customHeight="false" outlineLevel="0" collapsed="false">
      <c r="A324" s="12"/>
      <c r="B324" s="12"/>
      <c r="C324" s="12"/>
      <c r="D324" s="13"/>
      <c r="E324" s="13"/>
      <c r="F324" s="14"/>
      <c r="G324" s="13"/>
      <c r="H324" s="15" t="str">
        <f aca="false">IF(OR(A324="",E324=""),"",IF(G324&lt;&gt;"",IF(A324="Incasso","Incassata","Pagata"),IF(E324&lt;$B$3,"Scaduta",IF(E324-$B$3&lt;=7,"In scadenza",IF(A324="Incasso","Da incassare","Da pagare")))))</f>
        <v/>
      </c>
      <c r="I324" s="15" t="str">
        <f aca="false">IF(OR(A324="",E324=""),"",IF(G324&lt;&gt;"",MAX(0,G324-E324),MAX(0,$B$3-E324)))</f>
        <v/>
      </c>
      <c r="J324" s="16" t="str">
        <f aca="false">IF(E324="","",DATE(YEAR(E324),MONTH(E324),1))</f>
        <v/>
      </c>
      <c r="K324" s="12"/>
    </row>
    <row r="325" customFormat="false" ht="15" hidden="false" customHeight="false" outlineLevel="0" collapsed="false">
      <c r="A325" s="12"/>
      <c r="B325" s="12"/>
      <c r="C325" s="12"/>
      <c r="D325" s="13"/>
      <c r="E325" s="13"/>
      <c r="F325" s="14"/>
      <c r="G325" s="13"/>
      <c r="H325" s="15" t="str">
        <f aca="false">IF(OR(A325="",E325=""),"",IF(G325&lt;&gt;"",IF(A325="Incasso","Incassata","Pagata"),IF(E325&lt;$B$3,"Scaduta",IF(E325-$B$3&lt;=7,"In scadenza",IF(A325="Incasso","Da incassare","Da pagare")))))</f>
        <v/>
      </c>
      <c r="I325" s="15" t="str">
        <f aca="false">IF(OR(A325="",E325=""),"",IF(G325&lt;&gt;"",MAX(0,G325-E325),MAX(0,$B$3-E325)))</f>
        <v/>
      </c>
      <c r="J325" s="16" t="str">
        <f aca="false">IF(E325="","",DATE(YEAR(E325),MONTH(E325),1))</f>
        <v/>
      </c>
      <c r="K325" s="12"/>
    </row>
    <row r="326" customFormat="false" ht="15" hidden="false" customHeight="false" outlineLevel="0" collapsed="false">
      <c r="A326" s="12"/>
      <c r="B326" s="12"/>
      <c r="C326" s="12"/>
      <c r="D326" s="13"/>
      <c r="E326" s="13"/>
      <c r="F326" s="14"/>
      <c r="G326" s="13"/>
      <c r="H326" s="15" t="str">
        <f aca="false">IF(OR(A326="",E326=""),"",IF(G326&lt;&gt;"",IF(A326="Incasso","Incassata","Pagata"),IF(E326&lt;$B$3,"Scaduta",IF(E326-$B$3&lt;=7,"In scadenza",IF(A326="Incasso","Da incassare","Da pagare")))))</f>
        <v/>
      </c>
      <c r="I326" s="15" t="str">
        <f aca="false">IF(OR(A326="",E326=""),"",IF(G326&lt;&gt;"",MAX(0,G326-E326),MAX(0,$B$3-E326)))</f>
        <v/>
      </c>
      <c r="J326" s="16" t="str">
        <f aca="false">IF(E326="","",DATE(YEAR(E326),MONTH(E326),1))</f>
        <v/>
      </c>
      <c r="K326" s="12"/>
    </row>
    <row r="327" customFormat="false" ht="15" hidden="false" customHeight="false" outlineLevel="0" collapsed="false">
      <c r="A327" s="12"/>
      <c r="B327" s="12"/>
      <c r="C327" s="12"/>
      <c r="D327" s="13"/>
      <c r="E327" s="13"/>
      <c r="F327" s="14"/>
      <c r="G327" s="13"/>
      <c r="H327" s="15" t="str">
        <f aca="false">IF(OR(A327="",E327=""),"",IF(G327&lt;&gt;"",IF(A327="Incasso","Incassata","Pagata"),IF(E327&lt;$B$3,"Scaduta",IF(E327-$B$3&lt;=7,"In scadenza",IF(A327="Incasso","Da incassare","Da pagare")))))</f>
        <v/>
      </c>
      <c r="I327" s="15" t="str">
        <f aca="false">IF(OR(A327="",E327=""),"",IF(G327&lt;&gt;"",MAX(0,G327-E327),MAX(0,$B$3-E327)))</f>
        <v/>
      </c>
      <c r="J327" s="16" t="str">
        <f aca="false">IF(E327="","",DATE(YEAR(E327),MONTH(E327),1))</f>
        <v/>
      </c>
      <c r="K327" s="12"/>
    </row>
    <row r="328" customFormat="false" ht="15" hidden="false" customHeight="false" outlineLevel="0" collapsed="false">
      <c r="A328" s="12"/>
      <c r="B328" s="12"/>
      <c r="C328" s="12"/>
      <c r="D328" s="13"/>
      <c r="E328" s="13"/>
      <c r="F328" s="14"/>
      <c r="G328" s="13"/>
      <c r="H328" s="15" t="str">
        <f aca="false">IF(OR(A328="",E328=""),"",IF(G328&lt;&gt;"",IF(A328="Incasso","Incassata","Pagata"),IF(E328&lt;$B$3,"Scaduta",IF(E328-$B$3&lt;=7,"In scadenza",IF(A328="Incasso","Da incassare","Da pagare")))))</f>
        <v/>
      </c>
      <c r="I328" s="15" t="str">
        <f aca="false">IF(OR(A328="",E328=""),"",IF(G328&lt;&gt;"",MAX(0,G328-E328),MAX(0,$B$3-E328)))</f>
        <v/>
      </c>
      <c r="J328" s="16" t="str">
        <f aca="false">IF(E328="","",DATE(YEAR(E328),MONTH(E328),1))</f>
        <v/>
      </c>
      <c r="K328" s="12"/>
    </row>
    <row r="329" customFormat="false" ht="15" hidden="false" customHeight="false" outlineLevel="0" collapsed="false">
      <c r="A329" s="12"/>
      <c r="B329" s="12"/>
      <c r="C329" s="12"/>
      <c r="D329" s="13"/>
      <c r="E329" s="13"/>
      <c r="F329" s="14"/>
      <c r="G329" s="13"/>
      <c r="H329" s="15" t="str">
        <f aca="false">IF(OR(A329="",E329=""),"",IF(G329&lt;&gt;"",IF(A329="Incasso","Incassata","Pagata"),IF(E329&lt;$B$3,"Scaduta",IF(E329-$B$3&lt;=7,"In scadenza",IF(A329="Incasso","Da incassare","Da pagare")))))</f>
        <v/>
      </c>
      <c r="I329" s="15" t="str">
        <f aca="false">IF(OR(A329="",E329=""),"",IF(G329&lt;&gt;"",MAX(0,G329-E329),MAX(0,$B$3-E329)))</f>
        <v/>
      </c>
      <c r="J329" s="16" t="str">
        <f aca="false">IF(E329="","",DATE(YEAR(E329),MONTH(E329),1))</f>
        <v/>
      </c>
      <c r="K329" s="12"/>
    </row>
    <row r="330" customFormat="false" ht="15" hidden="false" customHeight="false" outlineLevel="0" collapsed="false">
      <c r="A330" s="12"/>
      <c r="B330" s="12"/>
      <c r="C330" s="12"/>
      <c r="D330" s="13"/>
      <c r="E330" s="13"/>
      <c r="F330" s="14"/>
      <c r="G330" s="13"/>
      <c r="H330" s="15" t="str">
        <f aca="false">IF(OR(A330="",E330=""),"",IF(G330&lt;&gt;"",IF(A330="Incasso","Incassata","Pagata"),IF(E330&lt;$B$3,"Scaduta",IF(E330-$B$3&lt;=7,"In scadenza",IF(A330="Incasso","Da incassare","Da pagare")))))</f>
        <v/>
      </c>
      <c r="I330" s="15" t="str">
        <f aca="false">IF(OR(A330="",E330=""),"",IF(G330&lt;&gt;"",MAX(0,G330-E330),MAX(0,$B$3-E330)))</f>
        <v/>
      </c>
      <c r="J330" s="16" t="str">
        <f aca="false">IF(E330="","",DATE(YEAR(E330),MONTH(E330),1))</f>
        <v/>
      </c>
      <c r="K330" s="12"/>
    </row>
    <row r="331" customFormat="false" ht="15" hidden="false" customHeight="false" outlineLevel="0" collapsed="false">
      <c r="A331" s="12"/>
      <c r="B331" s="12"/>
      <c r="C331" s="12"/>
      <c r="D331" s="13"/>
      <c r="E331" s="13"/>
      <c r="F331" s="14"/>
      <c r="G331" s="13"/>
      <c r="H331" s="15" t="str">
        <f aca="false">IF(OR(A331="",E331=""),"",IF(G331&lt;&gt;"",IF(A331="Incasso","Incassata","Pagata"),IF(E331&lt;$B$3,"Scaduta",IF(E331-$B$3&lt;=7,"In scadenza",IF(A331="Incasso","Da incassare","Da pagare")))))</f>
        <v/>
      </c>
      <c r="I331" s="15" t="str">
        <f aca="false">IF(OR(A331="",E331=""),"",IF(G331&lt;&gt;"",MAX(0,G331-E331),MAX(0,$B$3-E331)))</f>
        <v/>
      </c>
      <c r="J331" s="16" t="str">
        <f aca="false">IF(E331="","",DATE(YEAR(E331),MONTH(E331),1))</f>
        <v/>
      </c>
      <c r="K331" s="12"/>
    </row>
    <row r="332" customFormat="false" ht="15" hidden="false" customHeight="false" outlineLevel="0" collapsed="false">
      <c r="A332" s="12"/>
      <c r="B332" s="12"/>
      <c r="C332" s="12"/>
      <c r="D332" s="13"/>
      <c r="E332" s="13"/>
      <c r="F332" s="14"/>
      <c r="G332" s="13"/>
      <c r="H332" s="15" t="str">
        <f aca="false">IF(OR(A332="",E332=""),"",IF(G332&lt;&gt;"",IF(A332="Incasso","Incassata","Pagata"),IF(E332&lt;$B$3,"Scaduta",IF(E332-$B$3&lt;=7,"In scadenza",IF(A332="Incasso","Da incassare","Da pagare")))))</f>
        <v/>
      </c>
      <c r="I332" s="15" t="str">
        <f aca="false">IF(OR(A332="",E332=""),"",IF(G332&lt;&gt;"",MAX(0,G332-E332),MAX(0,$B$3-E332)))</f>
        <v/>
      </c>
      <c r="J332" s="16" t="str">
        <f aca="false">IF(E332="","",DATE(YEAR(E332),MONTH(E332),1))</f>
        <v/>
      </c>
      <c r="K332" s="12"/>
    </row>
    <row r="333" customFormat="false" ht="15" hidden="false" customHeight="false" outlineLevel="0" collapsed="false">
      <c r="A333" s="12"/>
      <c r="B333" s="12"/>
      <c r="C333" s="12"/>
      <c r="D333" s="13"/>
      <c r="E333" s="13"/>
      <c r="F333" s="14"/>
      <c r="G333" s="13"/>
      <c r="H333" s="15" t="str">
        <f aca="false">IF(OR(A333="",E333=""),"",IF(G333&lt;&gt;"",IF(A333="Incasso","Incassata","Pagata"),IF(E333&lt;$B$3,"Scaduta",IF(E333-$B$3&lt;=7,"In scadenza",IF(A333="Incasso","Da incassare","Da pagare")))))</f>
        <v/>
      </c>
      <c r="I333" s="15" t="str">
        <f aca="false">IF(OR(A333="",E333=""),"",IF(G333&lt;&gt;"",MAX(0,G333-E333),MAX(0,$B$3-E333)))</f>
        <v/>
      </c>
      <c r="J333" s="16" t="str">
        <f aca="false">IF(E333="","",DATE(YEAR(E333),MONTH(E333),1))</f>
        <v/>
      </c>
      <c r="K333" s="12"/>
    </row>
    <row r="334" customFormat="false" ht="15" hidden="false" customHeight="false" outlineLevel="0" collapsed="false">
      <c r="A334" s="12"/>
      <c r="B334" s="12"/>
      <c r="C334" s="12"/>
      <c r="D334" s="13"/>
      <c r="E334" s="13"/>
      <c r="F334" s="14"/>
      <c r="G334" s="13"/>
      <c r="H334" s="15" t="str">
        <f aca="false">IF(OR(A334="",E334=""),"",IF(G334&lt;&gt;"",IF(A334="Incasso","Incassata","Pagata"),IF(E334&lt;$B$3,"Scaduta",IF(E334-$B$3&lt;=7,"In scadenza",IF(A334="Incasso","Da incassare","Da pagare")))))</f>
        <v/>
      </c>
      <c r="I334" s="15" t="str">
        <f aca="false">IF(OR(A334="",E334=""),"",IF(G334&lt;&gt;"",MAX(0,G334-E334),MAX(0,$B$3-E334)))</f>
        <v/>
      </c>
      <c r="J334" s="16" t="str">
        <f aca="false">IF(E334="","",DATE(YEAR(E334),MONTH(E334),1))</f>
        <v/>
      </c>
      <c r="K334" s="12"/>
    </row>
    <row r="335" customFormat="false" ht="15" hidden="false" customHeight="false" outlineLevel="0" collapsed="false">
      <c r="A335" s="12"/>
      <c r="B335" s="12"/>
      <c r="C335" s="12"/>
      <c r="D335" s="13"/>
      <c r="E335" s="13"/>
      <c r="F335" s="14"/>
      <c r="G335" s="13"/>
      <c r="H335" s="15" t="str">
        <f aca="false">IF(OR(A335="",E335=""),"",IF(G335&lt;&gt;"",IF(A335="Incasso","Incassata","Pagata"),IF(E335&lt;$B$3,"Scaduta",IF(E335-$B$3&lt;=7,"In scadenza",IF(A335="Incasso","Da incassare","Da pagare")))))</f>
        <v/>
      </c>
      <c r="I335" s="15" t="str">
        <f aca="false">IF(OR(A335="",E335=""),"",IF(G335&lt;&gt;"",MAX(0,G335-E335),MAX(0,$B$3-E335)))</f>
        <v/>
      </c>
      <c r="J335" s="16" t="str">
        <f aca="false">IF(E335="","",DATE(YEAR(E335),MONTH(E335),1))</f>
        <v/>
      </c>
      <c r="K335" s="12"/>
    </row>
    <row r="336" customFormat="false" ht="15" hidden="false" customHeight="false" outlineLevel="0" collapsed="false">
      <c r="A336" s="12"/>
      <c r="B336" s="12"/>
      <c r="C336" s="12"/>
      <c r="D336" s="13"/>
      <c r="E336" s="13"/>
      <c r="F336" s="14"/>
      <c r="G336" s="13"/>
      <c r="H336" s="15" t="str">
        <f aca="false">IF(OR(A336="",E336=""),"",IF(G336&lt;&gt;"",IF(A336="Incasso","Incassata","Pagata"),IF(E336&lt;$B$3,"Scaduta",IF(E336-$B$3&lt;=7,"In scadenza",IF(A336="Incasso","Da incassare","Da pagare")))))</f>
        <v/>
      </c>
      <c r="I336" s="15" t="str">
        <f aca="false">IF(OR(A336="",E336=""),"",IF(G336&lt;&gt;"",MAX(0,G336-E336),MAX(0,$B$3-E336)))</f>
        <v/>
      </c>
      <c r="J336" s="16" t="str">
        <f aca="false">IF(E336="","",DATE(YEAR(E336),MONTH(E336),1))</f>
        <v/>
      </c>
      <c r="K336" s="12"/>
    </row>
    <row r="337" customFormat="false" ht="15" hidden="false" customHeight="false" outlineLevel="0" collapsed="false">
      <c r="A337" s="12"/>
      <c r="B337" s="12"/>
      <c r="C337" s="12"/>
      <c r="D337" s="13"/>
      <c r="E337" s="13"/>
      <c r="F337" s="14"/>
      <c r="G337" s="13"/>
      <c r="H337" s="15" t="str">
        <f aca="false">IF(OR(A337="",E337=""),"",IF(G337&lt;&gt;"",IF(A337="Incasso","Incassata","Pagata"),IF(E337&lt;$B$3,"Scaduta",IF(E337-$B$3&lt;=7,"In scadenza",IF(A337="Incasso","Da incassare","Da pagare")))))</f>
        <v/>
      </c>
      <c r="I337" s="15" t="str">
        <f aca="false">IF(OR(A337="",E337=""),"",IF(G337&lt;&gt;"",MAX(0,G337-E337),MAX(0,$B$3-E337)))</f>
        <v/>
      </c>
      <c r="J337" s="16" t="str">
        <f aca="false">IF(E337="","",DATE(YEAR(E337),MONTH(E337),1))</f>
        <v/>
      </c>
      <c r="K337" s="12"/>
    </row>
    <row r="338" customFormat="false" ht="15" hidden="false" customHeight="false" outlineLevel="0" collapsed="false">
      <c r="A338" s="12"/>
      <c r="B338" s="12"/>
      <c r="C338" s="12"/>
      <c r="D338" s="13"/>
      <c r="E338" s="13"/>
      <c r="F338" s="14"/>
      <c r="G338" s="13"/>
      <c r="H338" s="15" t="str">
        <f aca="false">IF(OR(A338="",E338=""),"",IF(G338&lt;&gt;"",IF(A338="Incasso","Incassata","Pagata"),IF(E338&lt;$B$3,"Scaduta",IF(E338-$B$3&lt;=7,"In scadenza",IF(A338="Incasso","Da incassare","Da pagare")))))</f>
        <v/>
      </c>
      <c r="I338" s="15" t="str">
        <f aca="false">IF(OR(A338="",E338=""),"",IF(G338&lt;&gt;"",MAX(0,G338-E338),MAX(0,$B$3-E338)))</f>
        <v/>
      </c>
      <c r="J338" s="16" t="str">
        <f aca="false">IF(E338="","",DATE(YEAR(E338),MONTH(E338),1))</f>
        <v/>
      </c>
      <c r="K338" s="12"/>
    </row>
    <row r="339" customFormat="false" ht="15" hidden="false" customHeight="false" outlineLevel="0" collapsed="false">
      <c r="A339" s="12"/>
      <c r="B339" s="12"/>
      <c r="C339" s="12"/>
      <c r="D339" s="13"/>
      <c r="E339" s="13"/>
      <c r="F339" s="14"/>
      <c r="G339" s="13"/>
      <c r="H339" s="15" t="str">
        <f aca="false">IF(OR(A339="",E339=""),"",IF(G339&lt;&gt;"",IF(A339="Incasso","Incassata","Pagata"),IF(E339&lt;$B$3,"Scaduta",IF(E339-$B$3&lt;=7,"In scadenza",IF(A339="Incasso","Da incassare","Da pagare")))))</f>
        <v/>
      </c>
      <c r="I339" s="15" t="str">
        <f aca="false">IF(OR(A339="",E339=""),"",IF(G339&lt;&gt;"",MAX(0,G339-E339),MAX(0,$B$3-E339)))</f>
        <v/>
      </c>
      <c r="J339" s="16" t="str">
        <f aca="false">IF(E339="","",DATE(YEAR(E339),MONTH(E339),1))</f>
        <v/>
      </c>
      <c r="K339" s="12"/>
    </row>
    <row r="340" customFormat="false" ht="15" hidden="false" customHeight="false" outlineLevel="0" collapsed="false">
      <c r="A340" s="12"/>
      <c r="B340" s="12"/>
      <c r="C340" s="12"/>
      <c r="D340" s="13"/>
      <c r="E340" s="13"/>
      <c r="F340" s="14"/>
      <c r="G340" s="13"/>
      <c r="H340" s="15" t="str">
        <f aca="false">IF(OR(A340="",E340=""),"",IF(G340&lt;&gt;"",IF(A340="Incasso","Incassata","Pagata"),IF(E340&lt;$B$3,"Scaduta",IF(E340-$B$3&lt;=7,"In scadenza",IF(A340="Incasso","Da incassare","Da pagare")))))</f>
        <v/>
      </c>
      <c r="I340" s="15" t="str">
        <f aca="false">IF(OR(A340="",E340=""),"",IF(G340&lt;&gt;"",MAX(0,G340-E340),MAX(0,$B$3-E340)))</f>
        <v/>
      </c>
      <c r="J340" s="16" t="str">
        <f aca="false">IF(E340="","",DATE(YEAR(E340),MONTH(E340),1))</f>
        <v/>
      </c>
      <c r="K340" s="12"/>
    </row>
    <row r="341" customFormat="false" ht="15" hidden="false" customHeight="false" outlineLevel="0" collapsed="false">
      <c r="A341" s="12"/>
      <c r="B341" s="12"/>
      <c r="C341" s="12"/>
      <c r="D341" s="13"/>
      <c r="E341" s="13"/>
      <c r="F341" s="14"/>
      <c r="G341" s="13"/>
      <c r="H341" s="15" t="str">
        <f aca="false">IF(OR(A341="",E341=""),"",IF(G341&lt;&gt;"",IF(A341="Incasso","Incassata","Pagata"),IF(E341&lt;$B$3,"Scaduta",IF(E341-$B$3&lt;=7,"In scadenza",IF(A341="Incasso","Da incassare","Da pagare")))))</f>
        <v/>
      </c>
      <c r="I341" s="15" t="str">
        <f aca="false">IF(OR(A341="",E341=""),"",IF(G341&lt;&gt;"",MAX(0,G341-E341),MAX(0,$B$3-E341)))</f>
        <v/>
      </c>
      <c r="J341" s="16" t="str">
        <f aca="false">IF(E341="","",DATE(YEAR(E341),MONTH(E341),1))</f>
        <v/>
      </c>
      <c r="K341" s="12"/>
    </row>
    <row r="342" customFormat="false" ht="15" hidden="false" customHeight="false" outlineLevel="0" collapsed="false">
      <c r="A342" s="12"/>
      <c r="B342" s="12"/>
      <c r="C342" s="12"/>
      <c r="D342" s="13"/>
      <c r="E342" s="13"/>
      <c r="F342" s="14"/>
      <c r="G342" s="13"/>
      <c r="H342" s="15" t="str">
        <f aca="false">IF(OR(A342="",E342=""),"",IF(G342&lt;&gt;"",IF(A342="Incasso","Incassata","Pagata"),IF(E342&lt;$B$3,"Scaduta",IF(E342-$B$3&lt;=7,"In scadenza",IF(A342="Incasso","Da incassare","Da pagare")))))</f>
        <v/>
      </c>
      <c r="I342" s="15" t="str">
        <f aca="false">IF(OR(A342="",E342=""),"",IF(G342&lt;&gt;"",MAX(0,G342-E342),MAX(0,$B$3-E342)))</f>
        <v/>
      </c>
      <c r="J342" s="16" t="str">
        <f aca="false">IF(E342="","",DATE(YEAR(E342),MONTH(E342),1))</f>
        <v/>
      </c>
      <c r="K342" s="12"/>
    </row>
    <row r="343" customFormat="false" ht="15" hidden="false" customHeight="false" outlineLevel="0" collapsed="false">
      <c r="A343" s="12"/>
      <c r="B343" s="12"/>
      <c r="C343" s="12"/>
      <c r="D343" s="13"/>
      <c r="E343" s="13"/>
      <c r="F343" s="14"/>
      <c r="G343" s="13"/>
      <c r="H343" s="15" t="str">
        <f aca="false">IF(OR(A343="",E343=""),"",IF(G343&lt;&gt;"",IF(A343="Incasso","Incassata","Pagata"),IF(E343&lt;$B$3,"Scaduta",IF(E343-$B$3&lt;=7,"In scadenza",IF(A343="Incasso","Da incassare","Da pagare")))))</f>
        <v/>
      </c>
      <c r="I343" s="15" t="str">
        <f aca="false">IF(OR(A343="",E343=""),"",IF(G343&lt;&gt;"",MAX(0,G343-E343),MAX(0,$B$3-E343)))</f>
        <v/>
      </c>
      <c r="J343" s="16" t="str">
        <f aca="false">IF(E343="","",DATE(YEAR(E343),MONTH(E343),1))</f>
        <v/>
      </c>
      <c r="K343" s="12"/>
    </row>
    <row r="344" customFormat="false" ht="15" hidden="false" customHeight="false" outlineLevel="0" collapsed="false">
      <c r="A344" s="12"/>
      <c r="B344" s="12"/>
      <c r="C344" s="12"/>
      <c r="D344" s="13"/>
      <c r="E344" s="13"/>
      <c r="F344" s="14"/>
      <c r="G344" s="13"/>
      <c r="H344" s="15" t="str">
        <f aca="false">IF(OR(A344="",E344=""),"",IF(G344&lt;&gt;"",IF(A344="Incasso","Incassata","Pagata"),IF(E344&lt;$B$3,"Scaduta",IF(E344-$B$3&lt;=7,"In scadenza",IF(A344="Incasso","Da incassare","Da pagare")))))</f>
        <v/>
      </c>
      <c r="I344" s="15" t="str">
        <f aca="false">IF(OR(A344="",E344=""),"",IF(G344&lt;&gt;"",MAX(0,G344-E344),MAX(0,$B$3-E344)))</f>
        <v/>
      </c>
      <c r="J344" s="16" t="str">
        <f aca="false">IF(E344="","",DATE(YEAR(E344),MONTH(E344),1))</f>
        <v/>
      </c>
      <c r="K344" s="12"/>
    </row>
    <row r="345" customFormat="false" ht="15" hidden="false" customHeight="false" outlineLevel="0" collapsed="false">
      <c r="A345" s="12"/>
      <c r="B345" s="12"/>
      <c r="C345" s="12"/>
      <c r="D345" s="13"/>
      <c r="E345" s="13"/>
      <c r="F345" s="14"/>
      <c r="G345" s="13"/>
      <c r="H345" s="15" t="str">
        <f aca="false">IF(OR(A345="",E345=""),"",IF(G345&lt;&gt;"",IF(A345="Incasso","Incassata","Pagata"),IF(E345&lt;$B$3,"Scaduta",IF(E345-$B$3&lt;=7,"In scadenza",IF(A345="Incasso","Da incassare","Da pagare")))))</f>
        <v/>
      </c>
      <c r="I345" s="15" t="str">
        <f aca="false">IF(OR(A345="",E345=""),"",IF(G345&lt;&gt;"",MAX(0,G345-E345),MAX(0,$B$3-E345)))</f>
        <v/>
      </c>
      <c r="J345" s="16" t="str">
        <f aca="false">IF(E345="","",DATE(YEAR(E345),MONTH(E345),1))</f>
        <v/>
      </c>
      <c r="K345" s="12"/>
    </row>
    <row r="346" customFormat="false" ht="15" hidden="false" customHeight="false" outlineLevel="0" collapsed="false">
      <c r="A346" s="12"/>
      <c r="B346" s="12"/>
      <c r="C346" s="12"/>
      <c r="D346" s="13"/>
      <c r="E346" s="13"/>
      <c r="F346" s="14"/>
      <c r="G346" s="13"/>
      <c r="H346" s="15" t="str">
        <f aca="false">IF(OR(A346="",E346=""),"",IF(G346&lt;&gt;"",IF(A346="Incasso","Incassata","Pagata"),IF(E346&lt;$B$3,"Scaduta",IF(E346-$B$3&lt;=7,"In scadenza",IF(A346="Incasso","Da incassare","Da pagare")))))</f>
        <v/>
      </c>
      <c r="I346" s="15" t="str">
        <f aca="false">IF(OR(A346="",E346=""),"",IF(G346&lt;&gt;"",MAX(0,G346-E346),MAX(0,$B$3-E346)))</f>
        <v/>
      </c>
      <c r="J346" s="16" t="str">
        <f aca="false">IF(E346="","",DATE(YEAR(E346),MONTH(E346),1))</f>
        <v/>
      </c>
      <c r="K346" s="12"/>
    </row>
    <row r="347" customFormat="false" ht="15" hidden="false" customHeight="false" outlineLevel="0" collapsed="false">
      <c r="A347" s="12"/>
      <c r="B347" s="12"/>
      <c r="C347" s="12"/>
      <c r="D347" s="13"/>
      <c r="E347" s="13"/>
      <c r="F347" s="14"/>
      <c r="G347" s="13"/>
      <c r="H347" s="15" t="str">
        <f aca="false">IF(OR(A347="",E347=""),"",IF(G347&lt;&gt;"",IF(A347="Incasso","Incassata","Pagata"),IF(E347&lt;$B$3,"Scaduta",IF(E347-$B$3&lt;=7,"In scadenza",IF(A347="Incasso","Da incassare","Da pagare")))))</f>
        <v/>
      </c>
      <c r="I347" s="15" t="str">
        <f aca="false">IF(OR(A347="",E347=""),"",IF(G347&lt;&gt;"",MAX(0,G347-E347),MAX(0,$B$3-E347)))</f>
        <v/>
      </c>
      <c r="J347" s="16" t="str">
        <f aca="false">IF(E347="","",DATE(YEAR(E347),MONTH(E347),1))</f>
        <v/>
      </c>
      <c r="K347" s="12"/>
    </row>
    <row r="348" customFormat="false" ht="15" hidden="false" customHeight="false" outlineLevel="0" collapsed="false">
      <c r="A348" s="12"/>
      <c r="B348" s="12"/>
      <c r="C348" s="12"/>
      <c r="D348" s="13"/>
      <c r="E348" s="13"/>
      <c r="F348" s="14"/>
      <c r="G348" s="13"/>
      <c r="H348" s="15" t="str">
        <f aca="false">IF(OR(A348="",E348=""),"",IF(G348&lt;&gt;"",IF(A348="Incasso","Incassata","Pagata"),IF(E348&lt;$B$3,"Scaduta",IF(E348-$B$3&lt;=7,"In scadenza",IF(A348="Incasso","Da incassare","Da pagare")))))</f>
        <v/>
      </c>
      <c r="I348" s="15" t="str">
        <f aca="false">IF(OR(A348="",E348=""),"",IF(G348&lt;&gt;"",MAX(0,G348-E348),MAX(0,$B$3-E348)))</f>
        <v/>
      </c>
      <c r="J348" s="16" t="str">
        <f aca="false">IF(E348="","",DATE(YEAR(E348),MONTH(E348),1))</f>
        <v/>
      </c>
      <c r="K348" s="12"/>
    </row>
    <row r="349" customFormat="false" ht="15" hidden="false" customHeight="false" outlineLevel="0" collapsed="false">
      <c r="A349" s="12"/>
      <c r="B349" s="12"/>
      <c r="C349" s="12"/>
      <c r="D349" s="13"/>
      <c r="E349" s="13"/>
      <c r="F349" s="14"/>
      <c r="G349" s="13"/>
      <c r="H349" s="15" t="str">
        <f aca="false">IF(OR(A349="",E349=""),"",IF(G349&lt;&gt;"",IF(A349="Incasso","Incassata","Pagata"),IF(E349&lt;$B$3,"Scaduta",IF(E349-$B$3&lt;=7,"In scadenza",IF(A349="Incasso","Da incassare","Da pagare")))))</f>
        <v/>
      </c>
      <c r="I349" s="15" t="str">
        <f aca="false">IF(OR(A349="",E349=""),"",IF(G349&lt;&gt;"",MAX(0,G349-E349),MAX(0,$B$3-E349)))</f>
        <v/>
      </c>
      <c r="J349" s="16" t="str">
        <f aca="false">IF(E349="","",DATE(YEAR(E349),MONTH(E349),1))</f>
        <v/>
      </c>
      <c r="K349" s="12"/>
    </row>
    <row r="350" customFormat="false" ht="15" hidden="false" customHeight="false" outlineLevel="0" collapsed="false">
      <c r="A350" s="12"/>
      <c r="B350" s="12"/>
      <c r="C350" s="12"/>
      <c r="D350" s="13"/>
      <c r="E350" s="13"/>
      <c r="F350" s="14"/>
      <c r="G350" s="13"/>
      <c r="H350" s="15" t="str">
        <f aca="false">IF(OR(A350="",E350=""),"",IF(G350&lt;&gt;"",IF(A350="Incasso","Incassata","Pagata"),IF(E350&lt;$B$3,"Scaduta",IF(E350-$B$3&lt;=7,"In scadenza",IF(A350="Incasso","Da incassare","Da pagare")))))</f>
        <v/>
      </c>
      <c r="I350" s="15" t="str">
        <f aca="false">IF(OR(A350="",E350=""),"",IF(G350&lt;&gt;"",MAX(0,G350-E350),MAX(0,$B$3-E350)))</f>
        <v/>
      </c>
      <c r="J350" s="16" t="str">
        <f aca="false">IF(E350="","",DATE(YEAR(E350),MONTH(E350),1))</f>
        <v/>
      </c>
      <c r="K350" s="12"/>
    </row>
    <row r="351" customFormat="false" ht="15" hidden="false" customHeight="false" outlineLevel="0" collapsed="false">
      <c r="A351" s="12"/>
      <c r="B351" s="12"/>
      <c r="C351" s="12"/>
      <c r="D351" s="13"/>
      <c r="E351" s="13"/>
      <c r="F351" s="14"/>
      <c r="G351" s="13"/>
      <c r="H351" s="15" t="str">
        <f aca="false">IF(OR(A351="",E351=""),"",IF(G351&lt;&gt;"",IF(A351="Incasso","Incassata","Pagata"),IF(E351&lt;$B$3,"Scaduta",IF(E351-$B$3&lt;=7,"In scadenza",IF(A351="Incasso","Da incassare","Da pagare")))))</f>
        <v/>
      </c>
      <c r="I351" s="15" t="str">
        <f aca="false">IF(OR(A351="",E351=""),"",IF(G351&lt;&gt;"",MAX(0,G351-E351),MAX(0,$B$3-E351)))</f>
        <v/>
      </c>
      <c r="J351" s="16" t="str">
        <f aca="false">IF(E351="","",DATE(YEAR(E351),MONTH(E351),1))</f>
        <v/>
      </c>
      <c r="K351" s="12"/>
    </row>
    <row r="352" customFormat="false" ht="15" hidden="false" customHeight="false" outlineLevel="0" collapsed="false">
      <c r="A352" s="12"/>
      <c r="B352" s="12"/>
      <c r="C352" s="12"/>
      <c r="D352" s="13"/>
      <c r="E352" s="13"/>
      <c r="F352" s="14"/>
      <c r="G352" s="13"/>
      <c r="H352" s="15" t="str">
        <f aca="false">IF(OR(A352="",E352=""),"",IF(G352&lt;&gt;"",IF(A352="Incasso","Incassata","Pagata"),IF(E352&lt;$B$3,"Scaduta",IF(E352-$B$3&lt;=7,"In scadenza",IF(A352="Incasso","Da incassare","Da pagare")))))</f>
        <v/>
      </c>
      <c r="I352" s="15" t="str">
        <f aca="false">IF(OR(A352="",E352=""),"",IF(G352&lt;&gt;"",MAX(0,G352-E352),MAX(0,$B$3-E352)))</f>
        <v/>
      </c>
      <c r="J352" s="16" t="str">
        <f aca="false">IF(E352="","",DATE(YEAR(E352),MONTH(E352),1))</f>
        <v/>
      </c>
      <c r="K352" s="12"/>
    </row>
    <row r="353" customFormat="false" ht="15" hidden="false" customHeight="false" outlineLevel="0" collapsed="false">
      <c r="A353" s="12"/>
      <c r="B353" s="12"/>
      <c r="C353" s="12"/>
      <c r="D353" s="13"/>
      <c r="E353" s="13"/>
      <c r="F353" s="14"/>
      <c r="G353" s="13"/>
      <c r="H353" s="15" t="str">
        <f aca="false">IF(OR(A353="",E353=""),"",IF(G353&lt;&gt;"",IF(A353="Incasso","Incassata","Pagata"),IF(E353&lt;$B$3,"Scaduta",IF(E353-$B$3&lt;=7,"In scadenza",IF(A353="Incasso","Da incassare","Da pagare")))))</f>
        <v/>
      </c>
      <c r="I353" s="15" t="str">
        <f aca="false">IF(OR(A353="",E353=""),"",IF(G353&lt;&gt;"",MAX(0,G353-E353),MAX(0,$B$3-E353)))</f>
        <v/>
      </c>
      <c r="J353" s="16" t="str">
        <f aca="false">IF(E353="","",DATE(YEAR(E353),MONTH(E353),1))</f>
        <v/>
      </c>
      <c r="K353" s="12"/>
    </row>
    <row r="354" customFormat="false" ht="15" hidden="false" customHeight="false" outlineLevel="0" collapsed="false">
      <c r="A354" s="12"/>
      <c r="B354" s="12"/>
      <c r="C354" s="12"/>
      <c r="D354" s="13"/>
      <c r="E354" s="13"/>
      <c r="F354" s="14"/>
      <c r="G354" s="13"/>
      <c r="H354" s="15" t="str">
        <f aca="false">IF(OR(A354="",E354=""),"",IF(G354&lt;&gt;"",IF(A354="Incasso","Incassata","Pagata"),IF(E354&lt;$B$3,"Scaduta",IF(E354-$B$3&lt;=7,"In scadenza",IF(A354="Incasso","Da incassare","Da pagare")))))</f>
        <v/>
      </c>
      <c r="I354" s="15" t="str">
        <f aca="false">IF(OR(A354="",E354=""),"",IF(G354&lt;&gt;"",MAX(0,G354-E354),MAX(0,$B$3-E354)))</f>
        <v/>
      </c>
      <c r="J354" s="16" t="str">
        <f aca="false">IF(E354="","",DATE(YEAR(E354),MONTH(E354),1))</f>
        <v/>
      </c>
      <c r="K354" s="12"/>
    </row>
    <row r="355" customFormat="false" ht="15" hidden="false" customHeight="false" outlineLevel="0" collapsed="false">
      <c r="A355" s="12"/>
      <c r="B355" s="12"/>
      <c r="C355" s="12"/>
      <c r="D355" s="13"/>
      <c r="E355" s="13"/>
      <c r="F355" s="14"/>
      <c r="G355" s="13"/>
      <c r="H355" s="15" t="str">
        <f aca="false">IF(OR(A355="",E355=""),"",IF(G355&lt;&gt;"",IF(A355="Incasso","Incassata","Pagata"),IF(E355&lt;$B$3,"Scaduta",IF(E355-$B$3&lt;=7,"In scadenza",IF(A355="Incasso","Da incassare","Da pagare")))))</f>
        <v/>
      </c>
      <c r="I355" s="15" t="str">
        <f aca="false">IF(OR(A355="",E355=""),"",IF(G355&lt;&gt;"",MAX(0,G355-E355),MAX(0,$B$3-E355)))</f>
        <v/>
      </c>
      <c r="J355" s="16" t="str">
        <f aca="false">IF(E355="","",DATE(YEAR(E355),MONTH(E355),1))</f>
        <v/>
      </c>
      <c r="K355" s="12"/>
    </row>
    <row r="356" customFormat="false" ht="15" hidden="false" customHeight="false" outlineLevel="0" collapsed="false">
      <c r="A356" s="12"/>
      <c r="B356" s="12"/>
      <c r="C356" s="12"/>
      <c r="D356" s="13"/>
      <c r="E356" s="13"/>
      <c r="F356" s="14"/>
      <c r="G356" s="13"/>
      <c r="H356" s="15" t="str">
        <f aca="false">IF(OR(A356="",E356=""),"",IF(G356&lt;&gt;"",IF(A356="Incasso","Incassata","Pagata"),IF(E356&lt;$B$3,"Scaduta",IF(E356-$B$3&lt;=7,"In scadenza",IF(A356="Incasso","Da incassare","Da pagare")))))</f>
        <v/>
      </c>
      <c r="I356" s="15" t="str">
        <f aca="false">IF(OR(A356="",E356=""),"",IF(G356&lt;&gt;"",MAX(0,G356-E356),MAX(0,$B$3-E356)))</f>
        <v/>
      </c>
      <c r="J356" s="16" t="str">
        <f aca="false">IF(E356="","",DATE(YEAR(E356),MONTH(E356),1))</f>
        <v/>
      </c>
      <c r="K356" s="12"/>
    </row>
    <row r="357" customFormat="false" ht="15" hidden="false" customHeight="false" outlineLevel="0" collapsed="false">
      <c r="A357" s="12"/>
      <c r="B357" s="12"/>
      <c r="C357" s="12"/>
      <c r="D357" s="13"/>
      <c r="E357" s="13"/>
      <c r="F357" s="14"/>
      <c r="G357" s="13"/>
      <c r="H357" s="15" t="str">
        <f aca="false">IF(OR(A357="",E357=""),"",IF(G357&lt;&gt;"",IF(A357="Incasso","Incassata","Pagata"),IF(E357&lt;$B$3,"Scaduta",IF(E357-$B$3&lt;=7,"In scadenza",IF(A357="Incasso","Da incassare","Da pagare")))))</f>
        <v/>
      </c>
      <c r="I357" s="15" t="str">
        <f aca="false">IF(OR(A357="",E357=""),"",IF(G357&lt;&gt;"",MAX(0,G357-E357),MAX(0,$B$3-E357)))</f>
        <v/>
      </c>
      <c r="J357" s="16" t="str">
        <f aca="false">IF(E357="","",DATE(YEAR(E357),MONTH(E357),1))</f>
        <v/>
      </c>
      <c r="K357" s="12"/>
    </row>
    <row r="358" customFormat="false" ht="15" hidden="false" customHeight="false" outlineLevel="0" collapsed="false">
      <c r="A358" s="12"/>
      <c r="B358" s="12"/>
      <c r="C358" s="12"/>
      <c r="D358" s="13"/>
      <c r="E358" s="13"/>
      <c r="F358" s="14"/>
      <c r="G358" s="13"/>
      <c r="H358" s="15" t="str">
        <f aca="false">IF(OR(A358="",E358=""),"",IF(G358&lt;&gt;"",IF(A358="Incasso","Incassata","Pagata"),IF(E358&lt;$B$3,"Scaduta",IF(E358-$B$3&lt;=7,"In scadenza",IF(A358="Incasso","Da incassare","Da pagare")))))</f>
        <v/>
      </c>
      <c r="I358" s="15" t="str">
        <f aca="false">IF(OR(A358="",E358=""),"",IF(G358&lt;&gt;"",MAX(0,G358-E358),MAX(0,$B$3-E358)))</f>
        <v/>
      </c>
      <c r="J358" s="16" t="str">
        <f aca="false">IF(E358="","",DATE(YEAR(E358),MONTH(E358),1))</f>
        <v/>
      </c>
      <c r="K358" s="12"/>
    </row>
    <row r="359" customFormat="false" ht="15" hidden="false" customHeight="false" outlineLevel="0" collapsed="false">
      <c r="A359" s="12"/>
      <c r="B359" s="12"/>
      <c r="C359" s="12"/>
      <c r="D359" s="13"/>
      <c r="E359" s="13"/>
      <c r="F359" s="14"/>
      <c r="G359" s="13"/>
      <c r="H359" s="15" t="str">
        <f aca="false">IF(OR(A359="",E359=""),"",IF(G359&lt;&gt;"",IF(A359="Incasso","Incassata","Pagata"),IF(E359&lt;$B$3,"Scaduta",IF(E359-$B$3&lt;=7,"In scadenza",IF(A359="Incasso","Da incassare","Da pagare")))))</f>
        <v/>
      </c>
      <c r="I359" s="15" t="str">
        <f aca="false">IF(OR(A359="",E359=""),"",IF(G359&lt;&gt;"",MAX(0,G359-E359),MAX(0,$B$3-E359)))</f>
        <v/>
      </c>
      <c r="J359" s="16" t="str">
        <f aca="false">IF(E359="","",DATE(YEAR(E359),MONTH(E359),1))</f>
        <v/>
      </c>
      <c r="K359" s="12"/>
    </row>
    <row r="360" customFormat="false" ht="15" hidden="false" customHeight="false" outlineLevel="0" collapsed="false">
      <c r="A360" s="12"/>
      <c r="B360" s="12"/>
      <c r="C360" s="12"/>
      <c r="D360" s="13"/>
      <c r="E360" s="13"/>
      <c r="F360" s="14"/>
      <c r="G360" s="13"/>
      <c r="H360" s="15" t="str">
        <f aca="false">IF(OR(A360="",E360=""),"",IF(G360&lt;&gt;"",IF(A360="Incasso","Incassata","Pagata"),IF(E360&lt;$B$3,"Scaduta",IF(E360-$B$3&lt;=7,"In scadenza",IF(A360="Incasso","Da incassare","Da pagare")))))</f>
        <v/>
      </c>
      <c r="I360" s="15" t="str">
        <f aca="false">IF(OR(A360="",E360=""),"",IF(G360&lt;&gt;"",MAX(0,G360-E360),MAX(0,$B$3-E360)))</f>
        <v/>
      </c>
      <c r="J360" s="16" t="str">
        <f aca="false">IF(E360="","",DATE(YEAR(E360),MONTH(E360),1))</f>
        <v/>
      </c>
      <c r="K360" s="12"/>
    </row>
    <row r="361" customFormat="false" ht="15" hidden="false" customHeight="false" outlineLevel="0" collapsed="false">
      <c r="A361" s="12"/>
      <c r="B361" s="12"/>
      <c r="C361" s="12"/>
      <c r="D361" s="13"/>
      <c r="E361" s="13"/>
      <c r="F361" s="14"/>
      <c r="G361" s="13"/>
      <c r="H361" s="15" t="str">
        <f aca="false">IF(OR(A361="",E361=""),"",IF(G361&lt;&gt;"",IF(A361="Incasso","Incassata","Pagata"),IF(E361&lt;$B$3,"Scaduta",IF(E361-$B$3&lt;=7,"In scadenza",IF(A361="Incasso","Da incassare","Da pagare")))))</f>
        <v/>
      </c>
      <c r="I361" s="15" t="str">
        <f aca="false">IF(OR(A361="",E361=""),"",IF(G361&lt;&gt;"",MAX(0,G361-E361),MAX(0,$B$3-E361)))</f>
        <v/>
      </c>
      <c r="J361" s="16" t="str">
        <f aca="false">IF(E361="","",DATE(YEAR(E361),MONTH(E361),1))</f>
        <v/>
      </c>
      <c r="K361" s="12"/>
    </row>
    <row r="362" customFormat="false" ht="15" hidden="false" customHeight="false" outlineLevel="0" collapsed="false">
      <c r="A362" s="12"/>
      <c r="B362" s="12"/>
      <c r="C362" s="12"/>
      <c r="D362" s="13"/>
      <c r="E362" s="13"/>
      <c r="F362" s="14"/>
      <c r="G362" s="13"/>
      <c r="H362" s="15" t="str">
        <f aca="false">IF(OR(A362="",E362=""),"",IF(G362&lt;&gt;"",IF(A362="Incasso","Incassata","Pagata"),IF(E362&lt;$B$3,"Scaduta",IF(E362-$B$3&lt;=7,"In scadenza",IF(A362="Incasso","Da incassare","Da pagare")))))</f>
        <v/>
      </c>
      <c r="I362" s="15" t="str">
        <f aca="false">IF(OR(A362="",E362=""),"",IF(G362&lt;&gt;"",MAX(0,G362-E362),MAX(0,$B$3-E362)))</f>
        <v/>
      </c>
      <c r="J362" s="16" t="str">
        <f aca="false">IF(E362="","",DATE(YEAR(E362),MONTH(E362),1))</f>
        <v/>
      </c>
      <c r="K362" s="12"/>
    </row>
    <row r="363" customFormat="false" ht="15" hidden="false" customHeight="false" outlineLevel="0" collapsed="false">
      <c r="A363" s="12"/>
      <c r="B363" s="12"/>
      <c r="C363" s="12"/>
      <c r="D363" s="13"/>
      <c r="E363" s="13"/>
      <c r="F363" s="14"/>
      <c r="G363" s="13"/>
      <c r="H363" s="15" t="str">
        <f aca="false">IF(OR(A363="",E363=""),"",IF(G363&lt;&gt;"",IF(A363="Incasso","Incassata","Pagata"),IF(E363&lt;$B$3,"Scaduta",IF(E363-$B$3&lt;=7,"In scadenza",IF(A363="Incasso","Da incassare","Da pagare")))))</f>
        <v/>
      </c>
      <c r="I363" s="15" t="str">
        <f aca="false">IF(OR(A363="",E363=""),"",IF(G363&lt;&gt;"",MAX(0,G363-E363),MAX(0,$B$3-E363)))</f>
        <v/>
      </c>
      <c r="J363" s="16" t="str">
        <f aca="false">IF(E363="","",DATE(YEAR(E363),MONTH(E363),1))</f>
        <v/>
      </c>
      <c r="K363" s="12"/>
    </row>
    <row r="364" customFormat="false" ht="15" hidden="false" customHeight="false" outlineLevel="0" collapsed="false">
      <c r="A364" s="12"/>
      <c r="B364" s="12"/>
      <c r="C364" s="12"/>
      <c r="D364" s="13"/>
      <c r="E364" s="13"/>
      <c r="F364" s="14"/>
      <c r="G364" s="13"/>
      <c r="H364" s="15" t="str">
        <f aca="false">IF(OR(A364="",E364=""),"",IF(G364&lt;&gt;"",IF(A364="Incasso","Incassata","Pagata"),IF(E364&lt;$B$3,"Scaduta",IF(E364-$B$3&lt;=7,"In scadenza",IF(A364="Incasso","Da incassare","Da pagare")))))</f>
        <v/>
      </c>
      <c r="I364" s="15" t="str">
        <f aca="false">IF(OR(A364="",E364=""),"",IF(G364&lt;&gt;"",MAX(0,G364-E364),MAX(0,$B$3-E364)))</f>
        <v/>
      </c>
      <c r="J364" s="16" t="str">
        <f aca="false">IF(E364="","",DATE(YEAR(E364),MONTH(E364),1))</f>
        <v/>
      </c>
      <c r="K364" s="12"/>
    </row>
    <row r="365" customFormat="false" ht="15" hidden="false" customHeight="false" outlineLevel="0" collapsed="false">
      <c r="A365" s="12"/>
      <c r="B365" s="12"/>
      <c r="C365" s="12"/>
      <c r="D365" s="13"/>
      <c r="E365" s="13"/>
      <c r="F365" s="14"/>
      <c r="G365" s="13"/>
      <c r="H365" s="15" t="str">
        <f aca="false">IF(OR(A365="",E365=""),"",IF(G365&lt;&gt;"",IF(A365="Incasso","Incassata","Pagata"),IF(E365&lt;$B$3,"Scaduta",IF(E365-$B$3&lt;=7,"In scadenza",IF(A365="Incasso","Da incassare","Da pagare")))))</f>
        <v/>
      </c>
      <c r="I365" s="15" t="str">
        <f aca="false">IF(OR(A365="",E365=""),"",IF(G365&lt;&gt;"",MAX(0,G365-E365),MAX(0,$B$3-E365)))</f>
        <v/>
      </c>
      <c r="J365" s="16" t="str">
        <f aca="false">IF(E365="","",DATE(YEAR(E365),MONTH(E365),1))</f>
        <v/>
      </c>
      <c r="K365" s="12"/>
    </row>
    <row r="366" customFormat="false" ht="15" hidden="false" customHeight="false" outlineLevel="0" collapsed="false">
      <c r="A366" s="12"/>
      <c r="B366" s="12"/>
      <c r="C366" s="12"/>
      <c r="D366" s="13"/>
      <c r="E366" s="13"/>
      <c r="F366" s="14"/>
      <c r="G366" s="13"/>
      <c r="H366" s="15" t="str">
        <f aca="false">IF(OR(A366="",E366=""),"",IF(G366&lt;&gt;"",IF(A366="Incasso","Incassata","Pagata"),IF(E366&lt;$B$3,"Scaduta",IF(E366-$B$3&lt;=7,"In scadenza",IF(A366="Incasso","Da incassare","Da pagare")))))</f>
        <v/>
      </c>
      <c r="I366" s="15" t="str">
        <f aca="false">IF(OR(A366="",E366=""),"",IF(G366&lt;&gt;"",MAX(0,G366-E366),MAX(0,$B$3-E366)))</f>
        <v/>
      </c>
      <c r="J366" s="16" t="str">
        <f aca="false">IF(E366="","",DATE(YEAR(E366),MONTH(E366),1))</f>
        <v/>
      </c>
      <c r="K366" s="12"/>
    </row>
    <row r="367" customFormat="false" ht="15" hidden="false" customHeight="false" outlineLevel="0" collapsed="false">
      <c r="A367" s="12"/>
      <c r="B367" s="12"/>
      <c r="C367" s="12"/>
      <c r="D367" s="13"/>
      <c r="E367" s="13"/>
      <c r="F367" s="14"/>
      <c r="G367" s="13"/>
      <c r="H367" s="15" t="str">
        <f aca="false">IF(OR(A367="",E367=""),"",IF(G367&lt;&gt;"",IF(A367="Incasso","Incassata","Pagata"),IF(E367&lt;$B$3,"Scaduta",IF(E367-$B$3&lt;=7,"In scadenza",IF(A367="Incasso","Da incassare","Da pagare")))))</f>
        <v/>
      </c>
      <c r="I367" s="15" t="str">
        <f aca="false">IF(OR(A367="",E367=""),"",IF(G367&lt;&gt;"",MAX(0,G367-E367),MAX(0,$B$3-E367)))</f>
        <v/>
      </c>
      <c r="J367" s="16" t="str">
        <f aca="false">IF(E367="","",DATE(YEAR(E367),MONTH(E367),1))</f>
        <v/>
      </c>
      <c r="K367" s="12"/>
    </row>
    <row r="368" customFormat="false" ht="15" hidden="false" customHeight="false" outlineLevel="0" collapsed="false">
      <c r="A368" s="12"/>
      <c r="B368" s="12"/>
      <c r="C368" s="12"/>
      <c r="D368" s="13"/>
      <c r="E368" s="13"/>
      <c r="F368" s="14"/>
      <c r="G368" s="13"/>
      <c r="H368" s="15" t="str">
        <f aca="false">IF(OR(A368="",E368=""),"",IF(G368&lt;&gt;"",IF(A368="Incasso","Incassata","Pagata"),IF(E368&lt;$B$3,"Scaduta",IF(E368-$B$3&lt;=7,"In scadenza",IF(A368="Incasso","Da incassare","Da pagare")))))</f>
        <v/>
      </c>
      <c r="I368" s="15" t="str">
        <f aca="false">IF(OR(A368="",E368=""),"",IF(G368&lt;&gt;"",MAX(0,G368-E368),MAX(0,$B$3-E368)))</f>
        <v/>
      </c>
      <c r="J368" s="16" t="str">
        <f aca="false">IF(E368="","",DATE(YEAR(E368),MONTH(E368),1))</f>
        <v/>
      </c>
      <c r="K368" s="12"/>
    </row>
    <row r="369" customFormat="false" ht="15" hidden="false" customHeight="false" outlineLevel="0" collapsed="false">
      <c r="A369" s="12"/>
      <c r="B369" s="12"/>
      <c r="C369" s="12"/>
      <c r="D369" s="13"/>
      <c r="E369" s="13"/>
      <c r="F369" s="14"/>
      <c r="G369" s="13"/>
      <c r="H369" s="15" t="str">
        <f aca="false">IF(OR(A369="",E369=""),"",IF(G369&lt;&gt;"",IF(A369="Incasso","Incassata","Pagata"),IF(E369&lt;$B$3,"Scaduta",IF(E369-$B$3&lt;=7,"In scadenza",IF(A369="Incasso","Da incassare","Da pagare")))))</f>
        <v/>
      </c>
      <c r="I369" s="15" t="str">
        <f aca="false">IF(OR(A369="",E369=""),"",IF(G369&lt;&gt;"",MAX(0,G369-E369),MAX(0,$B$3-E369)))</f>
        <v/>
      </c>
      <c r="J369" s="16" t="str">
        <f aca="false">IF(E369="","",DATE(YEAR(E369),MONTH(E369),1))</f>
        <v/>
      </c>
      <c r="K369" s="12"/>
    </row>
    <row r="370" customFormat="false" ht="15" hidden="false" customHeight="false" outlineLevel="0" collapsed="false">
      <c r="A370" s="12"/>
      <c r="B370" s="12"/>
      <c r="C370" s="12"/>
      <c r="D370" s="13"/>
      <c r="E370" s="13"/>
      <c r="F370" s="14"/>
      <c r="G370" s="13"/>
      <c r="H370" s="15" t="str">
        <f aca="false">IF(OR(A370="",E370=""),"",IF(G370&lt;&gt;"",IF(A370="Incasso","Incassata","Pagata"),IF(E370&lt;$B$3,"Scaduta",IF(E370-$B$3&lt;=7,"In scadenza",IF(A370="Incasso","Da incassare","Da pagare")))))</f>
        <v/>
      </c>
      <c r="I370" s="15" t="str">
        <f aca="false">IF(OR(A370="",E370=""),"",IF(G370&lt;&gt;"",MAX(0,G370-E370),MAX(0,$B$3-E370)))</f>
        <v/>
      </c>
      <c r="J370" s="16" t="str">
        <f aca="false">IF(E370="","",DATE(YEAR(E370),MONTH(E370),1))</f>
        <v/>
      </c>
      <c r="K370" s="12"/>
    </row>
    <row r="371" customFormat="false" ht="15" hidden="false" customHeight="false" outlineLevel="0" collapsed="false">
      <c r="A371" s="12"/>
      <c r="B371" s="12"/>
      <c r="C371" s="12"/>
      <c r="D371" s="13"/>
      <c r="E371" s="13"/>
      <c r="F371" s="14"/>
      <c r="G371" s="13"/>
      <c r="H371" s="15" t="str">
        <f aca="false">IF(OR(A371="",E371=""),"",IF(G371&lt;&gt;"",IF(A371="Incasso","Incassata","Pagata"),IF(E371&lt;$B$3,"Scaduta",IF(E371-$B$3&lt;=7,"In scadenza",IF(A371="Incasso","Da incassare","Da pagare")))))</f>
        <v/>
      </c>
      <c r="I371" s="15" t="str">
        <f aca="false">IF(OR(A371="",E371=""),"",IF(G371&lt;&gt;"",MAX(0,G371-E371),MAX(0,$B$3-E371)))</f>
        <v/>
      </c>
      <c r="J371" s="16" t="str">
        <f aca="false">IF(E371="","",DATE(YEAR(E371),MONTH(E371),1))</f>
        <v/>
      </c>
      <c r="K371" s="12"/>
    </row>
    <row r="372" customFormat="false" ht="15" hidden="false" customHeight="false" outlineLevel="0" collapsed="false">
      <c r="A372" s="12"/>
      <c r="B372" s="12"/>
      <c r="C372" s="12"/>
      <c r="D372" s="13"/>
      <c r="E372" s="13"/>
      <c r="F372" s="14"/>
      <c r="G372" s="13"/>
      <c r="H372" s="15" t="str">
        <f aca="false">IF(OR(A372="",E372=""),"",IF(G372&lt;&gt;"",IF(A372="Incasso","Incassata","Pagata"),IF(E372&lt;$B$3,"Scaduta",IF(E372-$B$3&lt;=7,"In scadenza",IF(A372="Incasso","Da incassare","Da pagare")))))</f>
        <v/>
      </c>
      <c r="I372" s="15" t="str">
        <f aca="false">IF(OR(A372="",E372=""),"",IF(G372&lt;&gt;"",MAX(0,G372-E372),MAX(0,$B$3-E372)))</f>
        <v/>
      </c>
      <c r="J372" s="16" t="str">
        <f aca="false">IF(E372="","",DATE(YEAR(E372),MONTH(E372),1))</f>
        <v/>
      </c>
      <c r="K372" s="12"/>
    </row>
    <row r="373" customFormat="false" ht="15" hidden="false" customHeight="false" outlineLevel="0" collapsed="false">
      <c r="A373" s="12"/>
      <c r="B373" s="12"/>
      <c r="C373" s="12"/>
      <c r="D373" s="13"/>
      <c r="E373" s="13"/>
      <c r="F373" s="14"/>
      <c r="G373" s="13"/>
      <c r="H373" s="15" t="str">
        <f aca="false">IF(OR(A373="",E373=""),"",IF(G373&lt;&gt;"",IF(A373="Incasso","Incassata","Pagata"),IF(E373&lt;$B$3,"Scaduta",IF(E373-$B$3&lt;=7,"In scadenza",IF(A373="Incasso","Da incassare","Da pagare")))))</f>
        <v/>
      </c>
      <c r="I373" s="15" t="str">
        <f aca="false">IF(OR(A373="",E373=""),"",IF(G373&lt;&gt;"",MAX(0,G373-E373),MAX(0,$B$3-E373)))</f>
        <v/>
      </c>
      <c r="J373" s="16" t="str">
        <f aca="false">IF(E373="","",DATE(YEAR(E373),MONTH(E373),1))</f>
        <v/>
      </c>
      <c r="K373" s="12"/>
    </row>
    <row r="374" customFormat="false" ht="15" hidden="false" customHeight="false" outlineLevel="0" collapsed="false">
      <c r="A374" s="12"/>
      <c r="B374" s="12"/>
      <c r="C374" s="12"/>
      <c r="D374" s="13"/>
      <c r="E374" s="13"/>
      <c r="F374" s="14"/>
      <c r="G374" s="13"/>
      <c r="H374" s="15" t="str">
        <f aca="false">IF(OR(A374="",E374=""),"",IF(G374&lt;&gt;"",IF(A374="Incasso","Incassata","Pagata"),IF(E374&lt;$B$3,"Scaduta",IF(E374-$B$3&lt;=7,"In scadenza",IF(A374="Incasso","Da incassare","Da pagare")))))</f>
        <v/>
      </c>
      <c r="I374" s="15" t="str">
        <f aca="false">IF(OR(A374="",E374=""),"",IF(G374&lt;&gt;"",MAX(0,G374-E374),MAX(0,$B$3-E374)))</f>
        <v/>
      </c>
      <c r="J374" s="16" t="str">
        <f aca="false">IF(E374="","",DATE(YEAR(E374),MONTH(E374),1))</f>
        <v/>
      </c>
      <c r="K374" s="12"/>
    </row>
    <row r="375" customFormat="false" ht="15" hidden="false" customHeight="false" outlineLevel="0" collapsed="false">
      <c r="A375" s="12"/>
      <c r="B375" s="12"/>
      <c r="C375" s="12"/>
      <c r="D375" s="13"/>
      <c r="E375" s="13"/>
      <c r="F375" s="14"/>
      <c r="G375" s="13"/>
      <c r="H375" s="15" t="str">
        <f aca="false">IF(OR(A375="",E375=""),"",IF(G375&lt;&gt;"",IF(A375="Incasso","Incassata","Pagata"),IF(E375&lt;$B$3,"Scaduta",IF(E375-$B$3&lt;=7,"In scadenza",IF(A375="Incasso","Da incassare","Da pagare")))))</f>
        <v/>
      </c>
      <c r="I375" s="15" t="str">
        <f aca="false">IF(OR(A375="",E375=""),"",IF(G375&lt;&gt;"",MAX(0,G375-E375),MAX(0,$B$3-E375)))</f>
        <v/>
      </c>
      <c r="J375" s="16" t="str">
        <f aca="false">IF(E375="","",DATE(YEAR(E375),MONTH(E375),1))</f>
        <v/>
      </c>
      <c r="K375" s="12"/>
    </row>
    <row r="376" customFormat="false" ht="15" hidden="false" customHeight="false" outlineLevel="0" collapsed="false">
      <c r="A376" s="12"/>
      <c r="B376" s="12"/>
      <c r="C376" s="12"/>
      <c r="D376" s="13"/>
      <c r="E376" s="13"/>
      <c r="F376" s="14"/>
      <c r="G376" s="13"/>
      <c r="H376" s="15" t="str">
        <f aca="false">IF(OR(A376="",E376=""),"",IF(G376&lt;&gt;"",IF(A376="Incasso","Incassata","Pagata"),IF(E376&lt;$B$3,"Scaduta",IF(E376-$B$3&lt;=7,"In scadenza",IF(A376="Incasso","Da incassare","Da pagare")))))</f>
        <v/>
      </c>
      <c r="I376" s="15" t="str">
        <f aca="false">IF(OR(A376="",E376=""),"",IF(G376&lt;&gt;"",MAX(0,G376-E376),MAX(0,$B$3-E376)))</f>
        <v/>
      </c>
      <c r="J376" s="16" t="str">
        <f aca="false">IF(E376="","",DATE(YEAR(E376),MONTH(E376),1))</f>
        <v/>
      </c>
      <c r="K376" s="12"/>
    </row>
    <row r="377" customFormat="false" ht="15" hidden="false" customHeight="false" outlineLevel="0" collapsed="false">
      <c r="A377" s="12"/>
      <c r="B377" s="12"/>
      <c r="C377" s="12"/>
      <c r="D377" s="13"/>
      <c r="E377" s="13"/>
      <c r="F377" s="14"/>
      <c r="G377" s="13"/>
      <c r="H377" s="15" t="str">
        <f aca="false">IF(OR(A377="",E377=""),"",IF(G377&lt;&gt;"",IF(A377="Incasso","Incassata","Pagata"),IF(E377&lt;$B$3,"Scaduta",IF(E377-$B$3&lt;=7,"In scadenza",IF(A377="Incasso","Da incassare","Da pagare")))))</f>
        <v/>
      </c>
      <c r="I377" s="15" t="str">
        <f aca="false">IF(OR(A377="",E377=""),"",IF(G377&lt;&gt;"",MAX(0,G377-E377),MAX(0,$B$3-E377)))</f>
        <v/>
      </c>
      <c r="J377" s="16" t="str">
        <f aca="false">IF(E377="","",DATE(YEAR(E377),MONTH(E377),1))</f>
        <v/>
      </c>
      <c r="K377" s="12"/>
    </row>
    <row r="378" customFormat="false" ht="15" hidden="false" customHeight="false" outlineLevel="0" collapsed="false">
      <c r="A378" s="12"/>
      <c r="B378" s="12"/>
      <c r="C378" s="12"/>
      <c r="D378" s="13"/>
      <c r="E378" s="13"/>
      <c r="F378" s="14"/>
      <c r="G378" s="13"/>
      <c r="H378" s="15" t="str">
        <f aca="false">IF(OR(A378="",E378=""),"",IF(G378&lt;&gt;"",IF(A378="Incasso","Incassata","Pagata"),IF(E378&lt;$B$3,"Scaduta",IF(E378-$B$3&lt;=7,"In scadenza",IF(A378="Incasso","Da incassare","Da pagare")))))</f>
        <v/>
      </c>
      <c r="I378" s="15" t="str">
        <f aca="false">IF(OR(A378="",E378=""),"",IF(G378&lt;&gt;"",MAX(0,G378-E378),MAX(0,$B$3-E378)))</f>
        <v/>
      </c>
      <c r="J378" s="16" t="str">
        <f aca="false">IF(E378="","",DATE(YEAR(E378),MONTH(E378),1))</f>
        <v/>
      </c>
      <c r="K378" s="12"/>
    </row>
    <row r="379" customFormat="false" ht="15" hidden="false" customHeight="false" outlineLevel="0" collapsed="false">
      <c r="A379" s="12"/>
      <c r="B379" s="12"/>
      <c r="C379" s="12"/>
      <c r="D379" s="13"/>
      <c r="E379" s="13"/>
      <c r="F379" s="14"/>
      <c r="G379" s="13"/>
      <c r="H379" s="15" t="str">
        <f aca="false">IF(OR(A379="",E379=""),"",IF(G379&lt;&gt;"",IF(A379="Incasso","Incassata","Pagata"),IF(E379&lt;$B$3,"Scaduta",IF(E379-$B$3&lt;=7,"In scadenza",IF(A379="Incasso","Da incassare","Da pagare")))))</f>
        <v/>
      </c>
      <c r="I379" s="15" t="str">
        <f aca="false">IF(OR(A379="",E379=""),"",IF(G379&lt;&gt;"",MAX(0,G379-E379),MAX(0,$B$3-E379)))</f>
        <v/>
      </c>
      <c r="J379" s="16" t="str">
        <f aca="false">IF(E379="","",DATE(YEAR(E379),MONTH(E379),1))</f>
        <v/>
      </c>
      <c r="K379" s="12"/>
    </row>
    <row r="380" customFormat="false" ht="15" hidden="false" customHeight="false" outlineLevel="0" collapsed="false">
      <c r="A380" s="12"/>
      <c r="B380" s="12"/>
      <c r="C380" s="12"/>
      <c r="D380" s="13"/>
      <c r="E380" s="13"/>
      <c r="F380" s="14"/>
      <c r="G380" s="13"/>
      <c r="H380" s="15" t="str">
        <f aca="false">IF(OR(A380="",E380=""),"",IF(G380&lt;&gt;"",IF(A380="Incasso","Incassata","Pagata"),IF(E380&lt;$B$3,"Scaduta",IF(E380-$B$3&lt;=7,"In scadenza",IF(A380="Incasso","Da incassare","Da pagare")))))</f>
        <v/>
      </c>
      <c r="I380" s="15" t="str">
        <f aca="false">IF(OR(A380="",E380=""),"",IF(G380&lt;&gt;"",MAX(0,G380-E380),MAX(0,$B$3-E380)))</f>
        <v/>
      </c>
      <c r="J380" s="16" t="str">
        <f aca="false">IF(E380="","",DATE(YEAR(E380),MONTH(E380),1))</f>
        <v/>
      </c>
      <c r="K380" s="12"/>
    </row>
    <row r="381" customFormat="false" ht="15" hidden="false" customHeight="false" outlineLevel="0" collapsed="false">
      <c r="A381" s="12"/>
      <c r="B381" s="12"/>
      <c r="C381" s="12"/>
      <c r="D381" s="13"/>
      <c r="E381" s="13"/>
      <c r="F381" s="14"/>
      <c r="G381" s="13"/>
      <c r="H381" s="15" t="str">
        <f aca="false">IF(OR(A381="",E381=""),"",IF(G381&lt;&gt;"",IF(A381="Incasso","Incassata","Pagata"),IF(E381&lt;$B$3,"Scaduta",IF(E381-$B$3&lt;=7,"In scadenza",IF(A381="Incasso","Da incassare","Da pagare")))))</f>
        <v/>
      </c>
      <c r="I381" s="15" t="str">
        <f aca="false">IF(OR(A381="",E381=""),"",IF(G381&lt;&gt;"",MAX(0,G381-E381),MAX(0,$B$3-E381)))</f>
        <v/>
      </c>
      <c r="J381" s="16" t="str">
        <f aca="false">IF(E381="","",DATE(YEAR(E381),MONTH(E381),1))</f>
        <v/>
      </c>
      <c r="K381" s="12"/>
    </row>
    <row r="382" customFormat="false" ht="15" hidden="false" customHeight="false" outlineLevel="0" collapsed="false">
      <c r="A382" s="12"/>
      <c r="B382" s="12"/>
      <c r="C382" s="12"/>
      <c r="D382" s="13"/>
      <c r="E382" s="13"/>
      <c r="F382" s="14"/>
      <c r="G382" s="13"/>
      <c r="H382" s="15" t="str">
        <f aca="false">IF(OR(A382="",E382=""),"",IF(G382&lt;&gt;"",IF(A382="Incasso","Incassata","Pagata"),IF(E382&lt;$B$3,"Scaduta",IF(E382-$B$3&lt;=7,"In scadenza",IF(A382="Incasso","Da incassare","Da pagare")))))</f>
        <v/>
      </c>
      <c r="I382" s="15" t="str">
        <f aca="false">IF(OR(A382="",E382=""),"",IF(G382&lt;&gt;"",MAX(0,G382-E382),MAX(0,$B$3-E382)))</f>
        <v/>
      </c>
      <c r="J382" s="16" t="str">
        <f aca="false">IF(E382="","",DATE(YEAR(E382),MONTH(E382),1))</f>
        <v/>
      </c>
      <c r="K382" s="12"/>
    </row>
    <row r="383" customFormat="false" ht="15" hidden="false" customHeight="false" outlineLevel="0" collapsed="false">
      <c r="A383" s="12"/>
      <c r="B383" s="12"/>
      <c r="C383" s="12"/>
      <c r="D383" s="13"/>
      <c r="E383" s="13"/>
      <c r="F383" s="14"/>
      <c r="G383" s="13"/>
      <c r="H383" s="15" t="str">
        <f aca="false">IF(OR(A383="",E383=""),"",IF(G383&lt;&gt;"",IF(A383="Incasso","Incassata","Pagata"),IF(E383&lt;$B$3,"Scaduta",IF(E383-$B$3&lt;=7,"In scadenza",IF(A383="Incasso","Da incassare","Da pagare")))))</f>
        <v/>
      </c>
      <c r="I383" s="15" t="str">
        <f aca="false">IF(OR(A383="",E383=""),"",IF(G383&lt;&gt;"",MAX(0,G383-E383),MAX(0,$B$3-E383)))</f>
        <v/>
      </c>
      <c r="J383" s="16" t="str">
        <f aca="false">IF(E383="","",DATE(YEAR(E383),MONTH(E383),1))</f>
        <v/>
      </c>
      <c r="K383" s="12"/>
    </row>
    <row r="384" customFormat="false" ht="15" hidden="false" customHeight="false" outlineLevel="0" collapsed="false">
      <c r="A384" s="12"/>
      <c r="B384" s="12"/>
      <c r="C384" s="12"/>
      <c r="D384" s="13"/>
      <c r="E384" s="13"/>
      <c r="F384" s="14"/>
      <c r="G384" s="13"/>
      <c r="H384" s="15" t="str">
        <f aca="false">IF(OR(A384="",E384=""),"",IF(G384&lt;&gt;"",IF(A384="Incasso","Incassata","Pagata"),IF(E384&lt;$B$3,"Scaduta",IF(E384-$B$3&lt;=7,"In scadenza",IF(A384="Incasso","Da incassare","Da pagare")))))</f>
        <v/>
      </c>
      <c r="I384" s="15" t="str">
        <f aca="false">IF(OR(A384="",E384=""),"",IF(G384&lt;&gt;"",MAX(0,G384-E384),MAX(0,$B$3-E384)))</f>
        <v/>
      </c>
      <c r="J384" s="16" t="str">
        <f aca="false">IF(E384="","",DATE(YEAR(E384),MONTH(E384),1))</f>
        <v/>
      </c>
      <c r="K384" s="12"/>
    </row>
    <row r="385" customFormat="false" ht="15" hidden="false" customHeight="false" outlineLevel="0" collapsed="false">
      <c r="A385" s="12"/>
      <c r="B385" s="12"/>
      <c r="C385" s="12"/>
      <c r="D385" s="13"/>
      <c r="E385" s="13"/>
      <c r="F385" s="14"/>
      <c r="G385" s="13"/>
      <c r="H385" s="15" t="str">
        <f aca="false">IF(OR(A385="",E385=""),"",IF(G385&lt;&gt;"",IF(A385="Incasso","Incassata","Pagata"),IF(E385&lt;$B$3,"Scaduta",IF(E385-$B$3&lt;=7,"In scadenza",IF(A385="Incasso","Da incassare","Da pagare")))))</f>
        <v/>
      </c>
      <c r="I385" s="15" t="str">
        <f aca="false">IF(OR(A385="",E385=""),"",IF(G385&lt;&gt;"",MAX(0,G385-E385),MAX(0,$B$3-E385)))</f>
        <v/>
      </c>
      <c r="J385" s="16" t="str">
        <f aca="false">IF(E385="","",DATE(YEAR(E385),MONTH(E385),1))</f>
        <v/>
      </c>
      <c r="K385" s="12"/>
    </row>
    <row r="386" customFormat="false" ht="15" hidden="false" customHeight="false" outlineLevel="0" collapsed="false">
      <c r="A386" s="12"/>
      <c r="B386" s="12"/>
      <c r="C386" s="12"/>
      <c r="D386" s="13"/>
      <c r="E386" s="13"/>
      <c r="F386" s="14"/>
      <c r="G386" s="13"/>
      <c r="H386" s="15" t="str">
        <f aca="false">IF(OR(A386="",E386=""),"",IF(G386&lt;&gt;"",IF(A386="Incasso","Incassata","Pagata"),IF(E386&lt;$B$3,"Scaduta",IF(E386-$B$3&lt;=7,"In scadenza",IF(A386="Incasso","Da incassare","Da pagare")))))</f>
        <v/>
      </c>
      <c r="I386" s="15" t="str">
        <f aca="false">IF(OR(A386="",E386=""),"",IF(G386&lt;&gt;"",MAX(0,G386-E386),MAX(0,$B$3-E386)))</f>
        <v/>
      </c>
      <c r="J386" s="16" t="str">
        <f aca="false">IF(E386="","",DATE(YEAR(E386),MONTH(E386),1))</f>
        <v/>
      </c>
      <c r="K386" s="12"/>
    </row>
    <row r="387" customFormat="false" ht="15" hidden="false" customHeight="false" outlineLevel="0" collapsed="false">
      <c r="A387" s="12"/>
      <c r="B387" s="12"/>
      <c r="C387" s="12"/>
      <c r="D387" s="13"/>
      <c r="E387" s="13"/>
      <c r="F387" s="14"/>
      <c r="G387" s="13"/>
      <c r="H387" s="15" t="str">
        <f aca="false">IF(OR(A387="",E387=""),"",IF(G387&lt;&gt;"",IF(A387="Incasso","Incassata","Pagata"),IF(E387&lt;$B$3,"Scaduta",IF(E387-$B$3&lt;=7,"In scadenza",IF(A387="Incasso","Da incassare","Da pagare")))))</f>
        <v/>
      </c>
      <c r="I387" s="15" t="str">
        <f aca="false">IF(OR(A387="",E387=""),"",IF(G387&lt;&gt;"",MAX(0,G387-E387),MAX(0,$B$3-E387)))</f>
        <v/>
      </c>
      <c r="J387" s="16" t="str">
        <f aca="false">IF(E387="","",DATE(YEAR(E387),MONTH(E387),1))</f>
        <v/>
      </c>
      <c r="K387" s="12"/>
    </row>
    <row r="388" customFormat="false" ht="15" hidden="false" customHeight="false" outlineLevel="0" collapsed="false">
      <c r="A388" s="12"/>
      <c r="B388" s="12"/>
      <c r="C388" s="12"/>
      <c r="D388" s="13"/>
      <c r="E388" s="13"/>
      <c r="F388" s="14"/>
      <c r="G388" s="13"/>
      <c r="H388" s="15" t="str">
        <f aca="false">IF(OR(A388="",E388=""),"",IF(G388&lt;&gt;"",IF(A388="Incasso","Incassata","Pagata"),IF(E388&lt;$B$3,"Scaduta",IF(E388-$B$3&lt;=7,"In scadenza",IF(A388="Incasso","Da incassare","Da pagare")))))</f>
        <v/>
      </c>
      <c r="I388" s="15" t="str">
        <f aca="false">IF(OR(A388="",E388=""),"",IF(G388&lt;&gt;"",MAX(0,G388-E388),MAX(0,$B$3-E388)))</f>
        <v/>
      </c>
      <c r="J388" s="16" t="str">
        <f aca="false">IF(E388="","",DATE(YEAR(E388),MONTH(E388),1))</f>
        <v/>
      </c>
      <c r="K388" s="12"/>
    </row>
    <row r="389" customFormat="false" ht="15" hidden="false" customHeight="false" outlineLevel="0" collapsed="false">
      <c r="A389" s="12"/>
      <c r="B389" s="12"/>
      <c r="C389" s="12"/>
      <c r="D389" s="13"/>
      <c r="E389" s="13"/>
      <c r="F389" s="14"/>
      <c r="G389" s="13"/>
      <c r="H389" s="15" t="str">
        <f aca="false">IF(OR(A389="",E389=""),"",IF(G389&lt;&gt;"",IF(A389="Incasso","Incassata","Pagata"),IF(E389&lt;$B$3,"Scaduta",IF(E389-$B$3&lt;=7,"In scadenza",IF(A389="Incasso","Da incassare","Da pagare")))))</f>
        <v/>
      </c>
      <c r="I389" s="15" t="str">
        <f aca="false">IF(OR(A389="",E389=""),"",IF(G389&lt;&gt;"",MAX(0,G389-E389),MAX(0,$B$3-E389)))</f>
        <v/>
      </c>
      <c r="J389" s="16" t="str">
        <f aca="false">IF(E389="","",DATE(YEAR(E389),MONTH(E389),1))</f>
        <v/>
      </c>
      <c r="K389" s="12"/>
    </row>
    <row r="390" customFormat="false" ht="15" hidden="false" customHeight="false" outlineLevel="0" collapsed="false">
      <c r="A390" s="12"/>
      <c r="B390" s="12"/>
      <c r="C390" s="12"/>
      <c r="D390" s="13"/>
      <c r="E390" s="13"/>
      <c r="F390" s="14"/>
      <c r="G390" s="13"/>
      <c r="H390" s="15" t="str">
        <f aca="false">IF(OR(A390="",E390=""),"",IF(G390&lt;&gt;"",IF(A390="Incasso","Incassata","Pagata"),IF(E390&lt;$B$3,"Scaduta",IF(E390-$B$3&lt;=7,"In scadenza",IF(A390="Incasso","Da incassare","Da pagare")))))</f>
        <v/>
      </c>
      <c r="I390" s="15" t="str">
        <f aca="false">IF(OR(A390="",E390=""),"",IF(G390&lt;&gt;"",MAX(0,G390-E390),MAX(0,$B$3-E390)))</f>
        <v/>
      </c>
      <c r="J390" s="16" t="str">
        <f aca="false">IF(E390="","",DATE(YEAR(E390),MONTH(E390),1))</f>
        <v/>
      </c>
      <c r="K390" s="12"/>
    </row>
    <row r="391" customFormat="false" ht="15" hidden="false" customHeight="false" outlineLevel="0" collapsed="false">
      <c r="A391" s="12"/>
      <c r="B391" s="12"/>
      <c r="C391" s="12"/>
      <c r="D391" s="13"/>
      <c r="E391" s="13"/>
      <c r="F391" s="14"/>
      <c r="G391" s="13"/>
      <c r="H391" s="15" t="str">
        <f aca="false">IF(OR(A391="",E391=""),"",IF(G391&lt;&gt;"",IF(A391="Incasso","Incassata","Pagata"),IF(E391&lt;$B$3,"Scaduta",IF(E391-$B$3&lt;=7,"In scadenza",IF(A391="Incasso","Da incassare","Da pagare")))))</f>
        <v/>
      </c>
      <c r="I391" s="15" t="str">
        <f aca="false">IF(OR(A391="",E391=""),"",IF(G391&lt;&gt;"",MAX(0,G391-E391),MAX(0,$B$3-E391)))</f>
        <v/>
      </c>
      <c r="J391" s="16" t="str">
        <f aca="false">IF(E391="","",DATE(YEAR(E391),MONTH(E391),1))</f>
        <v/>
      </c>
      <c r="K391" s="12"/>
    </row>
    <row r="392" customFormat="false" ht="15" hidden="false" customHeight="false" outlineLevel="0" collapsed="false">
      <c r="A392" s="12"/>
      <c r="B392" s="12"/>
      <c r="C392" s="12"/>
      <c r="D392" s="13"/>
      <c r="E392" s="13"/>
      <c r="F392" s="14"/>
      <c r="G392" s="13"/>
      <c r="H392" s="15" t="str">
        <f aca="false">IF(OR(A392="",E392=""),"",IF(G392&lt;&gt;"",IF(A392="Incasso","Incassata","Pagata"),IF(E392&lt;$B$3,"Scaduta",IF(E392-$B$3&lt;=7,"In scadenza",IF(A392="Incasso","Da incassare","Da pagare")))))</f>
        <v/>
      </c>
      <c r="I392" s="15" t="str">
        <f aca="false">IF(OR(A392="",E392=""),"",IF(G392&lt;&gt;"",MAX(0,G392-E392),MAX(0,$B$3-E392)))</f>
        <v/>
      </c>
      <c r="J392" s="16" t="str">
        <f aca="false">IF(E392="","",DATE(YEAR(E392),MONTH(E392),1))</f>
        <v/>
      </c>
      <c r="K392" s="12"/>
    </row>
    <row r="393" customFormat="false" ht="15" hidden="false" customHeight="false" outlineLevel="0" collapsed="false">
      <c r="A393" s="12"/>
      <c r="B393" s="12"/>
      <c r="C393" s="12"/>
      <c r="D393" s="13"/>
      <c r="E393" s="13"/>
      <c r="F393" s="14"/>
      <c r="G393" s="13"/>
      <c r="H393" s="15" t="str">
        <f aca="false">IF(OR(A393="",E393=""),"",IF(G393&lt;&gt;"",IF(A393="Incasso","Incassata","Pagata"),IF(E393&lt;$B$3,"Scaduta",IF(E393-$B$3&lt;=7,"In scadenza",IF(A393="Incasso","Da incassare","Da pagare")))))</f>
        <v/>
      </c>
      <c r="I393" s="15" t="str">
        <f aca="false">IF(OR(A393="",E393=""),"",IF(G393&lt;&gt;"",MAX(0,G393-E393),MAX(0,$B$3-E393)))</f>
        <v/>
      </c>
      <c r="J393" s="16" t="str">
        <f aca="false">IF(E393="","",DATE(YEAR(E393),MONTH(E393),1))</f>
        <v/>
      </c>
      <c r="K393" s="12"/>
    </row>
    <row r="394" customFormat="false" ht="15" hidden="false" customHeight="false" outlineLevel="0" collapsed="false">
      <c r="A394" s="12"/>
      <c r="B394" s="12"/>
      <c r="C394" s="12"/>
      <c r="D394" s="13"/>
      <c r="E394" s="13"/>
      <c r="F394" s="14"/>
      <c r="G394" s="13"/>
      <c r="H394" s="15" t="str">
        <f aca="false">IF(OR(A394="",E394=""),"",IF(G394&lt;&gt;"",IF(A394="Incasso","Incassata","Pagata"),IF(E394&lt;$B$3,"Scaduta",IF(E394-$B$3&lt;=7,"In scadenza",IF(A394="Incasso","Da incassare","Da pagare")))))</f>
        <v/>
      </c>
      <c r="I394" s="15" t="str">
        <f aca="false">IF(OR(A394="",E394=""),"",IF(G394&lt;&gt;"",MAX(0,G394-E394),MAX(0,$B$3-E394)))</f>
        <v/>
      </c>
      <c r="J394" s="16" t="str">
        <f aca="false">IF(E394="","",DATE(YEAR(E394),MONTH(E394),1))</f>
        <v/>
      </c>
      <c r="K394" s="12"/>
    </row>
    <row r="395" customFormat="false" ht="15" hidden="false" customHeight="false" outlineLevel="0" collapsed="false">
      <c r="A395" s="12"/>
      <c r="B395" s="12"/>
      <c r="C395" s="12"/>
      <c r="D395" s="13"/>
      <c r="E395" s="13"/>
      <c r="F395" s="14"/>
      <c r="G395" s="13"/>
      <c r="H395" s="15" t="str">
        <f aca="false">IF(OR(A395="",E395=""),"",IF(G395&lt;&gt;"",IF(A395="Incasso","Incassata","Pagata"),IF(E395&lt;$B$3,"Scaduta",IF(E395-$B$3&lt;=7,"In scadenza",IF(A395="Incasso","Da incassare","Da pagare")))))</f>
        <v/>
      </c>
      <c r="I395" s="15" t="str">
        <f aca="false">IF(OR(A395="",E395=""),"",IF(G395&lt;&gt;"",MAX(0,G395-E395),MAX(0,$B$3-E395)))</f>
        <v/>
      </c>
      <c r="J395" s="16" t="str">
        <f aca="false">IF(E395="","",DATE(YEAR(E395),MONTH(E395),1))</f>
        <v/>
      </c>
      <c r="K395" s="12"/>
    </row>
    <row r="396" customFormat="false" ht="15" hidden="false" customHeight="false" outlineLevel="0" collapsed="false">
      <c r="A396" s="12"/>
      <c r="B396" s="12"/>
      <c r="C396" s="12"/>
      <c r="D396" s="13"/>
      <c r="E396" s="13"/>
      <c r="F396" s="14"/>
      <c r="G396" s="13"/>
      <c r="H396" s="15" t="str">
        <f aca="false">IF(OR(A396="",E396=""),"",IF(G396&lt;&gt;"",IF(A396="Incasso","Incassata","Pagata"),IF(E396&lt;$B$3,"Scaduta",IF(E396-$B$3&lt;=7,"In scadenza",IF(A396="Incasso","Da incassare","Da pagare")))))</f>
        <v/>
      </c>
      <c r="I396" s="15" t="str">
        <f aca="false">IF(OR(A396="",E396=""),"",IF(G396&lt;&gt;"",MAX(0,G396-E396),MAX(0,$B$3-E396)))</f>
        <v/>
      </c>
      <c r="J396" s="16" t="str">
        <f aca="false">IF(E396="","",DATE(YEAR(E396),MONTH(E396),1))</f>
        <v/>
      </c>
      <c r="K396" s="12"/>
    </row>
    <row r="397" customFormat="false" ht="15" hidden="false" customHeight="false" outlineLevel="0" collapsed="false">
      <c r="A397" s="12"/>
      <c r="B397" s="12"/>
      <c r="C397" s="12"/>
      <c r="D397" s="13"/>
      <c r="E397" s="13"/>
      <c r="F397" s="14"/>
      <c r="G397" s="13"/>
      <c r="H397" s="15" t="str">
        <f aca="false">IF(OR(A397="",E397=""),"",IF(G397&lt;&gt;"",IF(A397="Incasso","Incassata","Pagata"),IF(E397&lt;$B$3,"Scaduta",IF(E397-$B$3&lt;=7,"In scadenza",IF(A397="Incasso","Da incassare","Da pagare")))))</f>
        <v/>
      </c>
      <c r="I397" s="15" t="str">
        <f aca="false">IF(OR(A397="",E397=""),"",IF(G397&lt;&gt;"",MAX(0,G397-E397),MAX(0,$B$3-E397)))</f>
        <v/>
      </c>
      <c r="J397" s="16" t="str">
        <f aca="false">IF(E397="","",DATE(YEAR(E397),MONTH(E397),1))</f>
        <v/>
      </c>
      <c r="K397" s="12"/>
    </row>
    <row r="398" customFormat="false" ht="15" hidden="false" customHeight="false" outlineLevel="0" collapsed="false">
      <c r="A398" s="12"/>
      <c r="B398" s="12"/>
      <c r="C398" s="12"/>
      <c r="D398" s="13"/>
      <c r="E398" s="13"/>
      <c r="F398" s="14"/>
      <c r="G398" s="13"/>
      <c r="H398" s="15" t="str">
        <f aca="false">IF(OR(A398="",E398=""),"",IF(G398&lt;&gt;"",IF(A398="Incasso","Incassata","Pagata"),IF(E398&lt;$B$3,"Scaduta",IF(E398-$B$3&lt;=7,"In scadenza",IF(A398="Incasso","Da incassare","Da pagare")))))</f>
        <v/>
      </c>
      <c r="I398" s="15" t="str">
        <f aca="false">IF(OR(A398="",E398=""),"",IF(G398&lt;&gt;"",MAX(0,G398-E398),MAX(0,$B$3-E398)))</f>
        <v/>
      </c>
      <c r="J398" s="16" t="str">
        <f aca="false">IF(E398="","",DATE(YEAR(E398),MONTH(E398),1))</f>
        <v/>
      </c>
      <c r="K398" s="12"/>
    </row>
    <row r="399" customFormat="false" ht="15" hidden="false" customHeight="false" outlineLevel="0" collapsed="false">
      <c r="A399" s="12"/>
      <c r="B399" s="12"/>
      <c r="C399" s="12"/>
      <c r="D399" s="13"/>
      <c r="E399" s="13"/>
      <c r="F399" s="14"/>
      <c r="G399" s="13"/>
      <c r="H399" s="15" t="str">
        <f aca="false">IF(OR(A399="",E399=""),"",IF(G399&lt;&gt;"",IF(A399="Incasso","Incassata","Pagata"),IF(E399&lt;$B$3,"Scaduta",IF(E399-$B$3&lt;=7,"In scadenza",IF(A399="Incasso","Da incassare","Da pagare")))))</f>
        <v/>
      </c>
      <c r="I399" s="15" t="str">
        <f aca="false">IF(OR(A399="",E399=""),"",IF(G399&lt;&gt;"",MAX(0,G399-E399),MAX(0,$B$3-E399)))</f>
        <v/>
      </c>
      <c r="J399" s="16" t="str">
        <f aca="false">IF(E399="","",DATE(YEAR(E399),MONTH(E399),1))</f>
        <v/>
      </c>
      <c r="K399" s="12"/>
    </row>
    <row r="400" customFormat="false" ht="15" hidden="false" customHeight="false" outlineLevel="0" collapsed="false">
      <c r="A400" s="12"/>
      <c r="B400" s="12"/>
      <c r="C400" s="12"/>
      <c r="D400" s="13"/>
      <c r="E400" s="13"/>
      <c r="F400" s="14"/>
      <c r="G400" s="13"/>
      <c r="H400" s="15" t="str">
        <f aca="false">IF(OR(A400="",E400=""),"",IF(G400&lt;&gt;"",IF(A400="Incasso","Incassata","Pagata"),IF(E400&lt;$B$3,"Scaduta",IF(E400-$B$3&lt;=7,"In scadenza",IF(A400="Incasso","Da incassare","Da pagare")))))</f>
        <v/>
      </c>
      <c r="I400" s="15" t="str">
        <f aca="false">IF(OR(A400="",E400=""),"",IF(G400&lt;&gt;"",MAX(0,G400-E400),MAX(0,$B$3-E400)))</f>
        <v/>
      </c>
      <c r="J400" s="16" t="str">
        <f aca="false">IF(E400="","",DATE(YEAR(E400),MONTH(E400),1))</f>
        <v/>
      </c>
      <c r="K400" s="12"/>
    </row>
    <row r="401" customFormat="false" ht="15" hidden="false" customHeight="false" outlineLevel="0" collapsed="false">
      <c r="A401" s="12"/>
      <c r="B401" s="12"/>
      <c r="C401" s="12"/>
      <c r="D401" s="13"/>
      <c r="E401" s="13"/>
      <c r="F401" s="14"/>
      <c r="G401" s="13"/>
      <c r="H401" s="15" t="str">
        <f aca="false">IF(OR(A401="",E401=""),"",IF(G401&lt;&gt;"",IF(A401="Incasso","Incassata","Pagata"),IF(E401&lt;$B$3,"Scaduta",IF(E401-$B$3&lt;=7,"In scadenza",IF(A401="Incasso","Da incassare","Da pagare")))))</f>
        <v/>
      </c>
      <c r="I401" s="15" t="str">
        <f aca="false">IF(OR(A401="",E401=""),"",IF(G401&lt;&gt;"",MAX(0,G401-E401),MAX(0,$B$3-E401)))</f>
        <v/>
      </c>
      <c r="J401" s="16" t="str">
        <f aca="false">IF(E401="","",DATE(YEAR(E401),MONTH(E401),1))</f>
        <v/>
      </c>
      <c r="K401" s="12"/>
    </row>
    <row r="402" customFormat="false" ht="15" hidden="false" customHeight="false" outlineLevel="0" collapsed="false">
      <c r="A402" s="12"/>
      <c r="B402" s="12"/>
      <c r="C402" s="12"/>
      <c r="D402" s="13"/>
      <c r="E402" s="13"/>
      <c r="F402" s="14"/>
      <c r="G402" s="13"/>
      <c r="H402" s="15" t="str">
        <f aca="false">IF(OR(A402="",E402=""),"",IF(G402&lt;&gt;"",IF(A402="Incasso","Incassata","Pagata"),IF(E402&lt;$B$3,"Scaduta",IF(E402-$B$3&lt;=7,"In scadenza",IF(A402="Incasso","Da incassare","Da pagare")))))</f>
        <v/>
      </c>
      <c r="I402" s="15" t="str">
        <f aca="false">IF(OR(A402="",E402=""),"",IF(G402&lt;&gt;"",MAX(0,G402-E402),MAX(0,$B$3-E402)))</f>
        <v/>
      </c>
      <c r="J402" s="16" t="str">
        <f aca="false">IF(E402="","",DATE(YEAR(E402),MONTH(E402),1))</f>
        <v/>
      </c>
      <c r="K402" s="12"/>
    </row>
    <row r="403" customFormat="false" ht="15" hidden="false" customHeight="false" outlineLevel="0" collapsed="false">
      <c r="A403" s="12"/>
      <c r="B403" s="12"/>
      <c r="C403" s="12"/>
      <c r="D403" s="13"/>
      <c r="E403" s="13"/>
      <c r="F403" s="14"/>
      <c r="G403" s="13"/>
      <c r="H403" s="15" t="str">
        <f aca="false">IF(OR(A403="",E403=""),"",IF(G403&lt;&gt;"",IF(A403="Incasso","Incassata","Pagata"),IF(E403&lt;$B$3,"Scaduta",IF(E403-$B$3&lt;=7,"In scadenza",IF(A403="Incasso","Da incassare","Da pagare")))))</f>
        <v/>
      </c>
      <c r="I403" s="15" t="str">
        <f aca="false">IF(OR(A403="",E403=""),"",IF(G403&lt;&gt;"",MAX(0,G403-E403),MAX(0,$B$3-E403)))</f>
        <v/>
      </c>
      <c r="J403" s="16" t="str">
        <f aca="false">IF(E403="","",DATE(YEAR(E403),MONTH(E403),1))</f>
        <v/>
      </c>
      <c r="K403" s="12"/>
    </row>
    <row r="404" customFormat="false" ht="15" hidden="false" customHeight="false" outlineLevel="0" collapsed="false">
      <c r="A404" s="12"/>
      <c r="B404" s="12"/>
      <c r="C404" s="12"/>
      <c r="D404" s="13"/>
      <c r="E404" s="13"/>
      <c r="F404" s="14"/>
      <c r="G404" s="13"/>
      <c r="H404" s="15" t="str">
        <f aca="false">IF(OR(A404="",E404=""),"",IF(G404&lt;&gt;"",IF(A404="Incasso","Incassata","Pagata"),IF(E404&lt;$B$3,"Scaduta",IF(E404-$B$3&lt;=7,"In scadenza",IF(A404="Incasso","Da incassare","Da pagare")))))</f>
        <v/>
      </c>
      <c r="I404" s="15" t="str">
        <f aca="false">IF(OR(A404="",E404=""),"",IF(G404&lt;&gt;"",MAX(0,G404-E404),MAX(0,$B$3-E404)))</f>
        <v/>
      </c>
      <c r="J404" s="16" t="str">
        <f aca="false">IF(E404="","",DATE(YEAR(E404),MONTH(E404),1))</f>
        <v/>
      </c>
      <c r="K404" s="12"/>
    </row>
    <row r="405" customFormat="false" ht="15" hidden="false" customHeight="false" outlineLevel="0" collapsed="false">
      <c r="A405" s="12"/>
      <c r="B405" s="12"/>
      <c r="C405" s="12"/>
      <c r="D405" s="13"/>
      <c r="E405" s="13"/>
      <c r="F405" s="14"/>
      <c r="G405" s="13"/>
      <c r="H405" s="15" t="str">
        <f aca="false">IF(OR(A405="",E405=""),"",IF(G405&lt;&gt;"",IF(A405="Incasso","Incassata","Pagata"),IF(E405&lt;$B$3,"Scaduta",IF(E405-$B$3&lt;=7,"In scadenza",IF(A405="Incasso","Da incassare","Da pagare")))))</f>
        <v/>
      </c>
      <c r="I405" s="15" t="str">
        <f aca="false">IF(OR(A405="",E405=""),"",IF(G405&lt;&gt;"",MAX(0,G405-E405),MAX(0,$B$3-E405)))</f>
        <v/>
      </c>
      <c r="J405" s="16" t="str">
        <f aca="false">IF(E405="","",DATE(YEAR(E405),MONTH(E405),1))</f>
        <v/>
      </c>
      <c r="K405" s="12"/>
    </row>
    <row r="406" customFormat="false" ht="15" hidden="false" customHeight="false" outlineLevel="0" collapsed="false">
      <c r="A406" s="12"/>
      <c r="B406" s="12"/>
      <c r="C406" s="12"/>
      <c r="D406" s="13"/>
      <c r="E406" s="13"/>
      <c r="F406" s="14"/>
      <c r="G406" s="13"/>
      <c r="H406" s="15" t="str">
        <f aca="false">IF(OR(A406="",E406=""),"",IF(G406&lt;&gt;"",IF(A406="Incasso","Incassata","Pagata"),IF(E406&lt;$B$3,"Scaduta",IF(E406-$B$3&lt;=7,"In scadenza",IF(A406="Incasso","Da incassare","Da pagare")))))</f>
        <v/>
      </c>
      <c r="I406" s="15" t="str">
        <f aca="false">IF(OR(A406="",E406=""),"",IF(G406&lt;&gt;"",MAX(0,G406-E406),MAX(0,$B$3-E406)))</f>
        <v/>
      </c>
      <c r="J406" s="16" t="str">
        <f aca="false">IF(E406="","",DATE(YEAR(E406),MONTH(E406),1))</f>
        <v/>
      </c>
      <c r="K406" s="12"/>
    </row>
    <row r="407" customFormat="false" ht="15" hidden="false" customHeight="false" outlineLevel="0" collapsed="false">
      <c r="A407" s="12"/>
      <c r="B407" s="12"/>
      <c r="C407" s="12"/>
      <c r="D407" s="13"/>
      <c r="E407" s="13"/>
      <c r="F407" s="14"/>
      <c r="G407" s="13"/>
      <c r="H407" s="15" t="str">
        <f aca="false">IF(OR(A407="",E407=""),"",IF(G407&lt;&gt;"",IF(A407="Incasso","Incassata","Pagata"),IF(E407&lt;$B$3,"Scaduta",IF(E407-$B$3&lt;=7,"In scadenza",IF(A407="Incasso","Da incassare","Da pagare")))))</f>
        <v/>
      </c>
      <c r="I407" s="15" t="str">
        <f aca="false">IF(OR(A407="",E407=""),"",IF(G407&lt;&gt;"",MAX(0,G407-E407),MAX(0,$B$3-E407)))</f>
        <v/>
      </c>
      <c r="J407" s="16" t="str">
        <f aca="false">IF(E407="","",DATE(YEAR(E407),MONTH(E407),1))</f>
        <v/>
      </c>
      <c r="K407" s="12"/>
    </row>
    <row r="408" customFormat="false" ht="15" hidden="false" customHeight="false" outlineLevel="0" collapsed="false">
      <c r="A408" s="12"/>
      <c r="B408" s="12"/>
      <c r="C408" s="12"/>
      <c r="D408" s="13"/>
      <c r="E408" s="13"/>
      <c r="F408" s="14"/>
      <c r="G408" s="13"/>
      <c r="H408" s="15" t="str">
        <f aca="false">IF(OR(A408="",E408=""),"",IF(G408&lt;&gt;"",IF(A408="Incasso","Incassata","Pagata"),IF(E408&lt;$B$3,"Scaduta",IF(E408-$B$3&lt;=7,"In scadenza",IF(A408="Incasso","Da incassare","Da pagare")))))</f>
        <v/>
      </c>
      <c r="I408" s="15" t="str">
        <f aca="false">IF(OR(A408="",E408=""),"",IF(G408&lt;&gt;"",MAX(0,G408-E408),MAX(0,$B$3-E408)))</f>
        <v/>
      </c>
      <c r="J408" s="16" t="str">
        <f aca="false">IF(E408="","",DATE(YEAR(E408),MONTH(E408),1))</f>
        <v/>
      </c>
      <c r="K408" s="12"/>
    </row>
    <row r="409" customFormat="false" ht="15" hidden="false" customHeight="false" outlineLevel="0" collapsed="false">
      <c r="A409" s="12"/>
      <c r="B409" s="12"/>
      <c r="C409" s="12"/>
      <c r="D409" s="13"/>
      <c r="E409" s="13"/>
      <c r="F409" s="14"/>
      <c r="G409" s="13"/>
      <c r="H409" s="15" t="str">
        <f aca="false">IF(OR(A409="",E409=""),"",IF(G409&lt;&gt;"",IF(A409="Incasso","Incassata","Pagata"),IF(E409&lt;$B$3,"Scaduta",IF(E409-$B$3&lt;=7,"In scadenza",IF(A409="Incasso","Da incassare","Da pagare")))))</f>
        <v/>
      </c>
      <c r="I409" s="15" t="str">
        <f aca="false">IF(OR(A409="",E409=""),"",IF(G409&lt;&gt;"",MAX(0,G409-E409),MAX(0,$B$3-E409)))</f>
        <v/>
      </c>
      <c r="J409" s="16" t="str">
        <f aca="false">IF(E409="","",DATE(YEAR(E409),MONTH(E409),1))</f>
        <v/>
      </c>
      <c r="K409" s="12"/>
    </row>
    <row r="410" customFormat="false" ht="15" hidden="false" customHeight="false" outlineLevel="0" collapsed="false">
      <c r="A410" s="12"/>
      <c r="B410" s="12"/>
      <c r="C410" s="12"/>
      <c r="D410" s="13"/>
      <c r="E410" s="13"/>
      <c r="F410" s="14"/>
      <c r="G410" s="13"/>
      <c r="H410" s="15" t="str">
        <f aca="false">IF(OR(A410="",E410=""),"",IF(G410&lt;&gt;"",IF(A410="Incasso","Incassata","Pagata"),IF(E410&lt;$B$3,"Scaduta",IF(E410-$B$3&lt;=7,"In scadenza",IF(A410="Incasso","Da incassare","Da pagare")))))</f>
        <v/>
      </c>
      <c r="I410" s="15" t="str">
        <f aca="false">IF(OR(A410="",E410=""),"",IF(G410&lt;&gt;"",MAX(0,G410-E410),MAX(0,$B$3-E410)))</f>
        <v/>
      </c>
      <c r="J410" s="16" t="str">
        <f aca="false">IF(E410="","",DATE(YEAR(E410),MONTH(E410),1))</f>
        <v/>
      </c>
      <c r="K410" s="12"/>
    </row>
    <row r="411" customFormat="false" ht="15" hidden="false" customHeight="false" outlineLevel="0" collapsed="false">
      <c r="A411" s="12"/>
      <c r="B411" s="12"/>
      <c r="C411" s="12"/>
      <c r="D411" s="13"/>
      <c r="E411" s="13"/>
      <c r="F411" s="14"/>
      <c r="G411" s="13"/>
      <c r="H411" s="15" t="str">
        <f aca="false">IF(OR(A411="",E411=""),"",IF(G411&lt;&gt;"",IF(A411="Incasso","Incassata","Pagata"),IF(E411&lt;$B$3,"Scaduta",IF(E411-$B$3&lt;=7,"In scadenza",IF(A411="Incasso","Da incassare","Da pagare")))))</f>
        <v/>
      </c>
      <c r="I411" s="15" t="str">
        <f aca="false">IF(OR(A411="",E411=""),"",IF(G411&lt;&gt;"",MAX(0,G411-E411),MAX(0,$B$3-E411)))</f>
        <v/>
      </c>
      <c r="J411" s="16" t="str">
        <f aca="false">IF(E411="","",DATE(YEAR(E411),MONTH(E411),1))</f>
        <v/>
      </c>
      <c r="K411" s="12"/>
    </row>
    <row r="412" customFormat="false" ht="15" hidden="false" customHeight="false" outlineLevel="0" collapsed="false">
      <c r="A412" s="12"/>
      <c r="B412" s="12"/>
      <c r="C412" s="12"/>
      <c r="D412" s="13"/>
      <c r="E412" s="13"/>
      <c r="F412" s="14"/>
      <c r="G412" s="13"/>
      <c r="H412" s="15" t="str">
        <f aca="false">IF(OR(A412="",E412=""),"",IF(G412&lt;&gt;"",IF(A412="Incasso","Incassata","Pagata"),IF(E412&lt;$B$3,"Scaduta",IF(E412-$B$3&lt;=7,"In scadenza",IF(A412="Incasso","Da incassare","Da pagare")))))</f>
        <v/>
      </c>
      <c r="I412" s="15" t="str">
        <f aca="false">IF(OR(A412="",E412=""),"",IF(G412&lt;&gt;"",MAX(0,G412-E412),MAX(0,$B$3-E412)))</f>
        <v/>
      </c>
      <c r="J412" s="16" t="str">
        <f aca="false">IF(E412="","",DATE(YEAR(E412),MONTH(E412),1))</f>
        <v/>
      </c>
      <c r="K412" s="12"/>
    </row>
    <row r="413" customFormat="false" ht="15" hidden="false" customHeight="false" outlineLevel="0" collapsed="false">
      <c r="A413" s="12"/>
      <c r="B413" s="12"/>
      <c r="C413" s="12"/>
      <c r="D413" s="13"/>
      <c r="E413" s="13"/>
      <c r="F413" s="14"/>
      <c r="G413" s="13"/>
      <c r="H413" s="15" t="str">
        <f aca="false">IF(OR(A413="",E413=""),"",IF(G413&lt;&gt;"",IF(A413="Incasso","Incassata","Pagata"),IF(E413&lt;$B$3,"Scaduta",IF(E413-$B$3&lt;=7,"In scadenza",IF(A413="Incasso","Da incassare","Da pagare")))))</f>
        <v/>
      </c>
      <c r="I413" s="15" t="str">
        <f aca="false">IF(OR(A413="",E413=""),"",IF(G413&lt;&gt;"",MAX(0,G413-E413),MAX(0,$B$3-E413)))</f>
        <v/>
      </c>
      <c r="J413" s="16" t="str">
        <f aca="false">IF(E413="","",DATE(YEAR(E413),MONTH(E413),1))</f>
        <v/>
      </c>
      <c r="K413" s="12"/>
    </row>
    <row r="414" customFormat="false" ht="15" hidden="false" customHeight="false" outlineLevel="0" collapsed="false">
      <c r="A414" s="12"/>
      <c r="B414" s="12"/>
      <c r="C414" s="12"/>
      <c r="D414" s="13"/>
      <c r="E414" s="13"/>
      <c r="F414" s="14"/>
      <c r="G414" s="13"/>
      <c r="H414" s="15" t="str">
        <f aca="false">IF(OR(A414="",E414=""),"",IF(G414&lt;&gt;"",IF(A414="Incasso","Incassata","Pagata"),IF(E414&lt;$B$3,"Scaduta",IF(E414-$B$3&lt;=7,"In scadenza",IF(A414="Incasso","Da incassare","Da pagare")))))</f>
        <v/>
      </c>
      <c r="I414" s="15" t="str">
        <f aca="false">IF(OR(A414="",E414=""),"",IF(G414&lt;&gt;"",MAX(0,G414-E414),MAX(0,$B$3-E414)))</f>
        <v/>
      </c>
      <c r="J414" s="16" t="str">
        <f aca="false">IF(E414="","",DATE(YEAR(E414),MONTH(E414),1))</f>
        <v/>
      </c>
      <c r="K414" s="12"/>
    </row>
    <row r="415" customFormat="false" ht="15" hidden="false" customHeight="false" outlineLevel="0" collapsed="false">
      <c r="A415" s="12"/>
      <c r="B415" s="12"/>
      <c r="C415" s="12"/>
      <c r="D415" s="13"/>
      <c r="E415" s="13"/>
      <c r="F415" s="14"/>
      <c r="G415" s="13"/>
      <c r="H415" s="15" t="str">
        <f aca="false">IF(OR(A415="",E415=""),"",IF(G415&lt;&gt;"",IF(A415="Incasso","Incassata","Pagata"),IF(E415&lt;$B$3,"Scaduta",IF(E415-$B$3&lt;=7,"In scadenza",IF(A415="Incasso","Da incassare","Da pagare")))))</f>
        <v/>
      </c>
      <c r="I415" s="15" t="str">
        <f aca="false">IF(OR(A415="",E415=""),"",IF(G415&lt;&gt;"",MAX(0,G415-E415),MAX(0,$B$3-E415)))</f>
        <v/>
      </c>
      <c r="J415" s="16" t="str">
        <f aca="false">IF(E415="","",DATE(YEAR(E415),MONTH(E415),1))</f>
        <v/>
      </c>
      <c r="K415" s="12"/>
    </row>
    <row r="416" customFormat="false" ht="15" hidden="false" customHeight="false" outlineLevel="0" collapsed="false">
      <c r="A416" s="12"/>
      <c r="B416" s="12"/>
      <c r="C416" s="12"/>
      <c r="D416" s="13"/>
      <c r="E416" s="13"/>
      <c r="F416" s="14"/>
      <c r="G416" s="13"/>
      <c r="H416" s="15" t="str">
        <f aca="false">IF(OR(A416="",E416=""),"",IF(G416&lt;&gt;"",IF(A416="Incasso","Incassata","Pagata"),IF(E416&lt;$B$3,"Scaduta",IF(E416-$B$3&lt;=7,"In scadenza",IF(A416="Incasso","Da incassare","Da pagare")))))</f>
        <v/>
      </c>
      <c r="I416" s="15" t="str">
        <f aca="false">IF(OR(A416="",E416=""),"",IF(G416&lt;&gt;"",MAX(0,G416-E416),MAX(0,$B$3-E416)))</f>
        <v/>
      </c>
      <c r="J416" s="16" t="str">
        <f aca="false">IF(E416="","",DATE(YEAR(E416),MONTH(E416),1))</f>
        <v/>
      </c>
      <c r="K416" s="12"/>
    </row>
    <row r="417" customFormat="false" ht="15" hidden="false" customHeight="false" outlineLevel="0" collapsed="false">
      <c r="A417" s="12"/>
      <c r="B417" s="12"/>
      <c r="C417" s="12"/>
      <c r="D417" s="13"/>
      <c r="E417" s="13"/>
      <c r="F417" s="14"/>
      <c r="G417" s="13"/>
      <c r="H417" s="15" t="str">
        <f aca="false">IF(OR(A417="",E417=""),"",IF(G417&lt;&gt;"",IF(A417="Incasso","Incassata","Pagata"),IF(E417&lt;$B$3,"Scaduta",IF(E417-$B$3&lt;=7,"In scadenza",IF(A417="Incasso","Da incassare","Da pagare")))))</f>
        <v/>
      </c>
      <c r="I417" s="15" t="str">
        <f aca="false">IF(OR(A417="",E417=""),"",IF(G417&lt;&gt;"",MAX(0,G417-E417),MAX(0,$B$3-E417)))</f>
        <v/>
      </c>
      <c r="J417" s="16" t="str">
        <f aca="false">IF(E417="","",DATE(YEAR(E417),MONTH(E417),1))</f>
        <v/>
      </c>
      <c r="K417" s="12"/>
    </row>
    <row r="418" customFormat="false" ht="15" hidden="false" customHeight="false" outlineLevel="0" collapsed="false">
      <c r="A418" s="12"/>
      <c r="B418" s="12"/>
      <c r="C418" s="12"/>
      <c r="D418" s="13"/>
      <c r="E418" s="13"/>
      <c r="F418" s="14"/>
      <c r="G418" s="13"/>
      <c r="H418" s="15" t="str">
        <f aca="false">IF(OR(A418="",E418=""),"",IF(G418&lt;&gt;"",IF(A418="Incasso","Incassata","Pagata"),IF(E418&lt;$B$3,"Scaduta",IF(E418-$B$3&lt;=7,"In scadenza",IF(A418="Incasso","Da incassare","Da pagare")))))</f>
        <v/>
      </c>
      <c r="I418" s="15" t="str">
        <f aca="false">IF(OR(A418="",E418=""),"",IF(G418&lt;&gt;"",MAX(0,G418-E418),MAX(0,$B$3-E418)))</f>
        <v/>
      </c>
      <c r="J418" s="16" t="str">
        <f aca="false">IF(E418="","",DATE(YEAR(E418),MONTH(E418),1))</f>
        <v/>
      </c>
      <c r="K418" s="12"/>
    </row>
    <row r="419" customFormat="false" ht="15" hidden="false" customHeight="false" outlineLevel="0" collapsed="false">
      <c r="A419" s="12"/>
      <c r="B419" s="12"/>
      <c r="C419" s="12"/>
      <c r="D419" s="13"/>
      <c r="E419" s="13"/>
      <c r="F419" s="14"/>
      <c r="G419" s="13"/>
      <c r="H419" s="15" t="str">
        <f aca="false">IF(OR(A419="",E419=""),"",IF(G419&lt;&gt;"",IF(A419="Incasso","Incassata","Pagata"),IF(E419&lt;$B$3,"Scaduta",IF(E419-$B$3&lt;=7,"In scadenza",IF(A419="Incasso","Da incassare","Da pagare")))))</f>
        <v/>
      </c>
      <c r="I419" s="15" t="str">
        <f aca="false">IF(OR(A419="",E419=""),"",IF(G419&lt;&gt;"",MAX(0,G419-E419),MAX(0,$B$3-E419)))</f>
        <v/>
      </c>
      <c r="J419" s="16" t="str">
        <f aca="false">IF(E419="","",DATE(YEAR(E419),MONTH(E419),1))</f>
        <v/>
      </c>
      <c r="K419" s="12"/>
    </row>
    <row r="420" customFormat="false" ht="15" hidden="false" customHeight="false" outlineLevel="0" collapsed="false">
      <c r="A420" s="12"/>
      <c r="B420" s="12"/>
      <c r="C420" s="12"/>
      <c r="D420" s="13"/>
      <c r="E420" s="13"/>
      <c r="F420" s="14"/>
      <c r="G420" s="13"/>
      <c r="H420" s="15" t="str">
        <f aca="false">IF(OR(A420="",E420=""),"",IF(G420&lt;&gt;"",IF(A420="Incasso","Incassata","Pagata"),IF(E420&lt;$B$3,"Scaduta",IF(E420-$B$3&lt;=7,"In scadenza",IF(A420="Incasso","Da incassare","Da pagare")))))</f>
        <v/>
      </c>
      <c r="I420" s="15" t="str">
        <f aca="false">IF(OR(A420="",E420=""),"",IF(G420&lt;&gt;"",MAX(0,G420-E420),MAX(0,$B$3-E420)))</f>
        <v/>
      </c>
      <c r="J420" s="16" t="str">
        <f aca="false">IF(E420="","",DATE(YEAR(E420),MONTH(E420),1))</f>
        <v/>
      </c>
      <c r="K420" s="12"/>
    </row>
    <row r="421" customFormat="false" ht="15" hidden="false" customHeight="false" outlineLevel="0" collapsed="false">
      <c r="A421" s="12"/>
      <c r="B421" s="12"/>
      <c r="C421" s="12"/>
      <c r="D421" s="13"/>
      <c r="E421" s="13"/>
      <c r="F421" s="14"/>
      <c r="G421" s="13"/>
      <c r="H421" s="15" t="str">
        <f aca="false">IF(OR(A421="",E421=""),"",IF(G421&lt;&gt;"",IF(A421="Incasso","Incassata","Pagata"),IF(E421&lt;$B$3,"Scaduta",IF(E421-$B$3&lt;=7,"In scadenza",IF(A421="Incasso","Da incassare","Da pagare")))))</f>
        <v/>
      </c>
      <c r="I421" s="15" t="str">
        <f aca="false">IF(OR(A421="",E421=""),"",IF(G421&lt;&gt;"",MAX(0,G421-E421),MAX(0,$B$3-E421)))</f>
        <v/>
      </c>
      <c r="J421" s="16" t="str">
        <f aca="false">IF(E421="","",DATE(YEAR(E421),MONTH(E421),1))</f>
        <v/>
      </c>
      <c r="K421" s="12"/>
    </row>
    <row r="422" customFormat="false" ht="15" hidden="false" customHeight="false" outlineLevel="0" collapsed="false">
      <c r="A422" s="12"/>
      <c r="B422" s="12"/>
      <c r="C422" s="12"/>
      <c r="D422" s="13"/>
      <c r="E422" s="13"/>
      <c r="F422" s="14"/>
      <c r="G422" s="13"/>
      <c r="H422" s="15" t="str">
        <f aca="false">IF(OR(A422="",E422=""),"",IF(G422&lt;&gt;"",IF(A422="Incasso","Incassata","Pagata"),IF(E422&lt;$B$3,"Scaduta",IF(E422-$B$3&lt;=7,"In scadenza",IF(A422="Incasso","Da incassare","Da pagare")))))</f>
        <v/>
      </c>
      <c r="I422" s="15" t="str">
        <f aca="false">IF(OR(A422="",E422=""),"",IF(G422&lt;&gt;"",MAX(0,G422-E422),MAX(0,$B$3-E422)))</f>
        <v/>
      </c>
      <c r="J422" s="16" t="str">
        <f aca="false">IF(E422="","",DATE(YEAR(E422),MONTH(E422),1))</f>
        <v/>
      </c>
      <c r="K422" s="12"/>
    </row>
    <row r="423" customFormat="false" ht="15" hidden="false" customHeight="false" outlineLevel="0" collapsed="false">
      <c r="A423" s="12"/>
      <c r="B423" s="12"/>
      <c r="C423" s="12"/>
      <c r="D423" s="13"/>
      <c r="E423" s="13"/>
      <c r="F423" s="14"/>
      <c r="G423" s="13"/>
      <c r="H423" s="15" t="str">
        <f aca="false">IF(OR(A423="",E423=""),"",IF(G423&lt;&gt;"",IF(A423="Incasso","Incassata","Pagata"),IF(E423&lt;$B$3,"Scaduta",IF(E423-$B$3&lt;=7,"In scadenza",IF(A423="Incasso","Da incassare","Da pagare")))))</f>
        <v/>
      </c>
      <c r="I423" s="15" t="str">
        <f aca="false">IF(OR(A423="",E423=""),"",IF(G423&lt;&gt;"",MAX(0,G423-E423),MAX(0,$B$3-E423)))</f>
        <v/>
      </c>
      <c r="J423" s="16" t="str">
        <f aca="false">IF(E423="","",DATE(YEAR(E423),MONTH(E423),1))</f>
        <v/>
      </c>
      <c r="K423" s="12"/>
    </row>
    <row r="424" customFormat="false" ht="15" hidden="false" customHeight="false" outlineLevel="0" collapsed="false">
      <c r="A424" s="12"/>
      <c r="B424" s="12"/>
      <c r="C424" s="12"/>
      <c r="D424" s="13"/>
      <c r="E424" s="13"/>
      <c r="F424" s="14"/>
      <c r="G424" s="13"/>
      <c r="H424" s="15" t="str">
        <f aca="false">IF(OR(A424="",E424=""),"",IF(G424&lt;&gt;"",IF(A424="Incasso","Incassata","Pagata"),IF(E424&lt;$B$3,"Scaduta",IF(E424-$B$3&lt;=7,"In scadenza",IF(A424="Incasso","Da incassare","Da pagare")))))</f>
        <v/>
      </c>
      <c r="I424" s="15" t="str">
        <f aca="false">IF(OR(A424="",E424=""),"",IF(G424&lt;&gt;"",MAX(0,G424-E424),MAX(0,$B$3-E424)))</f>
        <v/>
      </c>
      <c r="J424" s="16" t="str">
        <f aca="false">IF(E424="","",DATE(YEAR(E424),MONTH(E424),1))</f>
        <v/>
      </c>
      <c r="K424" s="12"/>
    </row>
    <row r="425" customFormat="false" ht="15" hidden="false" customHeight="false" outlineLevel="0" collapsed="false">
      <c r="A425" s="12"/>
      <c r="B425" s="12"/>
      <c r="C425" s="12"/>
      <c r="D425" s="13"/>
      <c r="E425" s="13"/>
      <c r="F425" s="14"/>
      <c r="G425" s="13"/>
      <c r="H425" s="15" t="str">
        <f aca="false">IF(OR(A425="",E425=""),"",IF(G425&lt;&gt;"",IF(A425="Incasso","Incassata","Pagata"),IF(E425&lt;$B$3,"Scaduta",IF(E425-$B$3&lt;=7,"In scadenza",IF(A425="Incasso","Da incassare","Da pagare")))))</f>
        <v/>
      </c>
      <c r="I425" s="15" t="str">
        <f aca="false">IF(OR(A425="",E425=""),"",IF(G425&lt;&gt;"",MAX(0,G425-E425),MAX(0,$B$3-E425)))</f>
        <v/>
      </c>
      <c r="J425" s="16" t="str">
        <f aca="false">IF(E425="","",DATE(YEAR(E425),MONTH(E425),1))</f>
        <v/>
      </c>
      <c r="K425" s="12"/>
    </row>
    <row r="426" customFormat="false" ht="15" hidden="false" customHeight="false" outlineLevel="0" collapsed="false">
      <c r="A426" s="12"/>
      <c r="B426" s="12"/>
      <c r="C426" s="12"/>
      <c r="D426" s="13"/>
      <c r="E426" s="13"/>
      <c r="F426" s="14"/>
      <c r="G426" s="13"/>
      <c r="H426" s="15" t="str">
        <f aca="false">IF(OR(A426="",E426=""),"",IF(G426&lt;&gt;"",IF(A426="Incasso","Incassata","Pagata"),IF(E426&lt;$B$3,"Scaduta",IF(E426-$B$3&lt;=7,"In scadenza",IF(A426="Incasso","Da incassare","Da pagare")))))</f>
        <v/>
      </c>
      <c r="I426" s="15" t="str">
        <f aca="false">IF(OR(A426="",E426=""),"",IF(G426&lt;&gt;"",MAX(0,G426-E426),MAX(0,$B$3-E426)))</f>
        <v/>
      </c>
      <c r="J426" s="16" t="str">
        <f aca="false">IF(E426="","",DATE(YEAR(E426),MONTH(E426),1))</f>
        <v/>
      </c>
      <c r="K426" s="12"/>
    </row>
    <row r="427" customFormat="false" ht="15" hidden="false" customHeight="false" outlineLevel="0" collapsed="false">
      <c r="A427" s="12"/>
      <c r="B427" s="12"/>
      <c r="C427" s="12"/>
      <c r="D427" s="13"/>
      <c r="E427" s="13"/>
      <c r="F427" s="14"/>
      <c r="G427" s="13"/>
      <c r="H427" s="15" t="str">
        <f aca="false">IF(OR(A427="",E427=""),"",IF(G427&lt;&gt;"",IF(A427="Incasso","Incassata","Pagata"),IF(E427&lt;$B$3,"Scaduta",IF(E427-$B$3&lt;=7,"In scadenza",IF(A427="Incasso","Da incassare","Da pagare")))))</f>
        <v/>
      </c>
      <c r="I427" s="15" t="str">
        <f aca="false">IF(OR(A427="",E427=""),"",IF(G427&lt;&gt;"",MAX(0,G427-E427),MAX(0,$B$3-E427)))</f>
        <v/>
      </c>
      <c r="J427" s="16" t="str">
        <f aca="false">IF(E427="","",DATE(YEAR(E427),MONTH(E427),1))</f>
        <v/>
      </c>
      <c r="K427" s="12"/>
    </row>
    <row r="428" customFormat="false" ht="15" hidden="false" customHeight="false" outlineLevel="0" collapsed="false">
      <c r="A428" s="12"/>
      <c r="B428" s="12"/>
      <c r="C428" s="12"/>
      <c r="D428" s="13"/>
      <c r="E428" s="13"/>
      <c r="F428" s="14"/>
      <c r="G428" s="13"/>
      <c r="H428" s="15" t="str">
        <f aca="false">IF(OR(A428="",E428=""),"",IF(G428&lt;&gt;"",IF(A428="Incasso","Incassata","Pagata"),IF(E428&lt;$B$3,"Scaduta",IF(E428-$B$3&lt;=7,"In scadenza",IF(A428="Incasso","Da incassare","Da pagare")))))</f>
        <v/>
      </c>
      <c r="I428" s="15" t="str">
        <f aca="false">IF(OR(A428="",E428=""),"",IF(G428&lt;&gt;"",MAX(0,G428-E428),MAX(0,$B$3-E428)))</f>
        <v/>
      </c>
      <c r="J428" s="16" t="str">
        <f aca="false">IF(E428="","",DATE(YEAR(E428),MONTH(E428),1))</f>
        <v/>
      </c>
      <c r="K428" s="12"/>
    </row>
    <row r="429" customFormat="false" ht="15" hidden="false" customHeight="false" outlineLevel="0" collapsed="false">
      <c r="A429" s="12"/>
      <c r="B429" s="12"/>
      <c r="C429" s="12"/>
      <c r="D429" s="13"/>
      <c r="E429" s="13"/>
      <c r="F429" s="14"/>
      <c r="G429" s="13"/>
      <c r="H429" s="15" t="str">
        <f aca="false">IF(OR(A429="",E429=""),"",IF(G429&lt;&gt;"",IF(A429="Incasso","Incassata","Pagata"),IF(E429&lt;$B$3,"Scaduta",IF(E429-$B$3&lt;=7,"In scadenza",IF(A429="Incasso","Da incassare","Da pagare")))))</f>
        <v/>
      </c>
      <c r="I429" s="15" t="str">
        <f aca="false">IF(OR(A429="",E429=""),"",IF(G429&lt;&gt;"",MAX(0,G429-E429),MAX(0,$B$3-E429)))</f>
        <v/>
      </c>
      <c r="J429" s="16" t="str">
        <f aca="false">IF(E429="","",DATE(YEAR(E429),MONTH(E429),1))</f>
        <v/>
      </c>
      <c r="K429" s="12"/>
    </row>
    <row r="430" customFormat="false" ht="15" hidden="false" customHeight="false" outlineLevel="0" collapsed="false">
      <c r="A430" s="12"/>
      <c r="B430" s="12"/>
      <c r="C430" s="12"/>
      <c r="D430" s="13"/>
      <c r="E430" s="13"/>
      <c r="F430" s="14"/>
      <c r="G430" s="13"/>
      <c r="H430" s="15" t="str">
        <f aca="false">IF(OR(A430="",E430=""),"",IF(G430&lt;&gt;"",IF(A430="Incasso","Incassata","Pagata"),IF(E430&lt;$B$3,"Scaduta",IF(E430-$B$3&lt;=7,"In scadenza",IF(A430="Incasso","Da incassare","Da pagare")))))</f>
        <v/>
      </c>
      <c r="I430" s="15" t="str">
        <f aca="false">IF(OR(A430="",E430=""),"",IF(G430&lt;&gt;"",MAX(0,G430-E430),MAX(0,$B$3-E430)))</f>
        <v/>
      </c>
      <c r="J430" s="16" t="str">
        <f aca="false">IF(E430="","",DATE(YEAR(E430),MONTH(E430),1))</f>
        <v/>
      </c>
      <c r="K430" s="12"/>
    </row>
    <row r="431" customFormat="false" ht="15" hidden="false" customHeight="false" outlineLevel="0" collapsed="false">
      <c r="A431" s="12"/>
      <c r="B431" s="12"/>
      <c r="C431" s="12"/>
      <c r="D431" s="13"/>
      <c r="E431" s="13"/>
      <c r="F431" s="14"/>
      <c r="G431" s="13"/>
      <c r="H431" s="15" t="str">
        <f aca="false">IF(OR(A431="",E431=""),"",IF(G431&lt;&gt;"",IF(A431="Incasso","Incassata","Pagata"),IF(E431&lt;$B$3,"Scaduta",IF(E431-$B$3&lt;=7,"In scadenza",IF(A431="Incasso","Da incassare","Da pagare")))))</f>
        <v/>
      </c>
      <c r="I431" s="15" t="str">
        <f aca="false">IF(OR(A431="",E431=""),"",IF(G431&lt;&gt;"",MAX(0,G431-E431),MAX(0,$B$3-E431)))</f>
        <v/>
      </c>
      <c r="J431" s="16" t="str">
        <f aca="false">IF(E431="","",DATE(YEAR(E431),MONTH(E431),1))</f>
        <v/>
      </c>
      <c r="K431" s="12"/>
    </row>
    <row r="432" customFormat="false" ht="15" hidden="false" customHeight="false" outlineLevel="0" collapsed="false">
      <c r="A432" s="12"/>
      <c r="B432" s="12"/>
      <c r="C432" s="12"/>
      <c r="D432" s="13"/>
      <c r="E432" s="13"/>
      <c r="F432" s="14"/>
      <c r="G432" s="13"/>
      <c r="H432" s="15" t="str">
        <f aca="false">IF(OR(A432="",E432=""),"",IF(G432&lt;&gt;"",IF(A432="Incasso","Incassata","Pagata"),IF(E432&lt;$B$3,"Scaduta",IF(E432-$B$3&lt;=7,"In scadenza",IF(A432="Incasso","Da incassare","Da pagare")))))</f>
        <v/>
      </c>
      <c r="I432" s="15" t="str">
        <f aca="false">IF(OR(A432="",E432=""),"",IF(G432&lt;&gt;"",MAX(0,G432-E432),MAX(0,$B$3-E432)))</f>
        <v/>
      </c>
      <c r="J432" s="16" t="str">
        <f aca="false">IF(E432="","",DATE(YEAR(E432),MONTH(E432),1))</f>
        <v/>
      </c>
      <c r="K432" s="12"/>
    </row>
    <row r="433" customFormat="false" ht="15" hidden="false" customHeight="false" outlineLevel="0" collapsed="false">
      <c r="A433" s="12"/>
      <c r="B433" s="12"/>
      <c r="C433" s="12"/>
      <c r="D433" s="13"/>
      <c r="E433" s="13"/>
      <c r="F433" s="14"/>
      <c r="G433" s="13"/>
      <c r="H433" s="15" t="str">
        <f aca="false">IF(OR(A433="",E433=""),"",IF(G433&lt;&gt;"",IF(A433="Incasso","Incassata","Pagata"),IF(E433&lt;$B$3,"Scaduta",IF(E433-$B$3&lt;=7,"In scadenza",IF(A433="Incasso","Da incassare","Da pagare")))))</f>
        <v/>
      </c>
      <c r="I433" s="15" t="str">
        <f aca="false">IF(OR(A433="",E433=""),"",IF(G433&lt;&gt;"",MAX(0,G433-E433),MAX(0,$B$3-E433)))</f>
        <v/>
      </c>
      <c r="J433" s="16" t="str">
        <f aca="false">IF(E433="","",DATE(YEAR(E433),MONTH(E433),1))</f>
        <v/>
      </c>
      <c r="K433" s="12"/>
    </row>
    <row r="434" customFormat="false" ht="15" hidden="false" customHeight="false" outlineLevel="0" collapsed="false">
      <c r="A434" s="12"/>
      <c r="B434" s="12"/>
      <c r="C434" s="12"/>
      <c r="D434" s="13"/>
      <c r="E434" s="13"/>
      <c r="F434" s="14"/>
      <c r="G434" s="13"/>
      <c r="H434" s="15" t="str">
        <f aca="false">IF(OR(A434="",E434=""),"",IF(G434&lt;&gt;"",IF(A434="Incasso","Incassata","Pagata"),IF(E434&lt;$B$3,"Scaduta",IF(E434-$B$3&lt;=7,"In scadenza",IF(A434="Incasso","Da incassare","Da pagare")))))</f>
        <v/>
      </c>
      <c r="I434" s="15" t="str">
        <f aca="false">IF(OR(A434="",E434=""),"",IF(G434&lt;&gt;"",MAX(0,G434-E434),MAX(0,$B$3-E434)))</f>
        <v/>
      </c>
      <c r="J434" s="16" t="str">
        <f aca="false">IF(E434="","",DATE(YEAR(E434),MONTH(E434),1))</f>
        <v/>
      </c>
      <c r="K434" s="12"/>
    </row>
    <row r="435" customFormat="false" ht="15" hidden="false" customHeight="false" outlineLevel="0" collapsed="false">
      <c r="A435" s="12"/>
      <c r="B435" s="12"/>
      <c r="C435" s="12"/>
      <c r="D435" s="13"/>
      <c r="E435" s="13"/>
      <c r="F435" s="14"/>
      <c r="G435" s="13"/>
      <c r="H435" s="15" t="str">
        <f aca="false">IF(OR(A435="",E435=""),"",IF(G435&lt;&gt;"",IF(A435="Incasso","Incassata","Pagata"),IF(E435&lt;$B$3,"Scaduta",IF(E435-$B$3&lt;=7,"In scadenza",IF(A435="Incasso","Da incassare","Da pagare")))))</f>
        <v/>
      </c>
      <c r="I435" s="15" t="str">
        <f aca="false">IF(OR(A435="",E435=""),"",IF(G435&lt;&gt;"",MAX(0,G435-E435),MAX(0,$B$3-E435)))</f>
        <v/>
      </c>
      <c r="J435" s="16" t="str">
        <f aca="false">IF(E435="","",DATE(YEAR(E435),MONTH(E435),1))</f>
        <v/>
      </c>
      <c r="K435" s="12"/>
    </row>
    <row r="436" customFormat="false" ht="15" hidden="false" customHeight="false" outlineLevel="0" collapsed="false">
      <c r="A436" s="12"/>
      <c r="B436" s="12"/>
      <c r="C436" s="12"/>
      <c r="D436" s="13"/>
      <c r="E436" s="13"/>
      <c r="F436" s="14"/>
      <c r="G436" s="13"/>
      <c r="H436" s="15" t="str">
        <f aca="false">IF(OR(A436="",E436=""),"",IF(G436&lt;&gt;"",IF(A436="Incasso","Incassata","Pagata"),IF(E436&lt;$B$3,"Scaduta",IF(E436-$B$3&lt;=7,"In scadenza",IF(A436="Incasso","Da incassare","Da pagare")))))</f>
        <v/>
      </c>
      <c r="I436" s="15" t="str">
        <f aca="false">IF(OR(A436="",E436=""),"",IF(G436&lt;&gt;"",MAX(0,G436-E436),MAX(0,$B$3-E436)))</f>
        <v/>
      </c>
      <c r="J436" s="16" t="str">
        <f aca="false">IF(E436="","",DATE(YEAR(E436),MONTH(E436),1))</f>
        <v/>
      </c>
      <c r="K436" s="12"/>
    </row>
    <row r="437" customFormat="false" ht="15" hidden="false" customHeight="false" outlineLevel="0" collapsed="false">
      <c r="A437" s="12"/>
      <c r="B437" s="12"/>
      <c r="C437" s="12"/>
      <c r="D437" s="13"/>
      <c r="E437" s="13"/>
      <c r="F437" s="14"/>
      <c r="G437" s="13"/>
      <c r="H437" s="15" t="str">
        <f aca="false">IF(OR(A437="",E437=""),"",IF(G437&lt;&gt;"",IF(A437="Incasso","Incassata","Pagata"),IF(E437&lt;$B$3,"Scaduta",IF(E437-$B$3&lt;=7,"In scadenza",IF(A437="Incasso","Da incassare","Da pagare")))))</f>
        <v/>
      </c>
      <c r="I437" s="15" t="str">
        <f aca="false">IF(OR(A437="",E437=""),"",IF(G437&lt;&gt;"",MAX(0,G437-E437),MAX(0,$B$3-E437)))</f>
        <v/>
      </c>
      <c r="J437" s="16" t="str">
        <f aca="false">IF(E437="","",DATE(YEAR(E437),MONTH(E437),1))</f>
        <v/>
      </c>
      <c r="K437" s="12"/>
    </row>
    <row r="438" customFormat="false" ht="15" hidden="false" customHeight="false" outlineLevel="0" collapsed="false">
      <c r="A438" s="12"/>
      <c r="B438" s="12"/>
      <c r="C438" s="12"/>
      <c r="D438" s="13"/>
      <c r="E438" s="13"/>
      <c r="F438" s="14"/>
      <c r="G438" s="13"/>
      <c r="H438" s="15" t="str">
        <f aca="false">IF(OR(A438="",E438=""),"",IF(G438&lt;&gt;"",IF(A438="Incasso","Incassata","Pagata"),IF(E438&lt;$B$3,"Scaduta",IF(E438-$B$3&lt;=7,"In scadenza",IF(A438="Incasso","Da incassare","Da pagare")))))</f>
        <v/>
      </c>
      <c r="I438" s="15" t="str">
        <f aca="false">IF(OR(A438="",E438=""),"",IF(G438&lt;&gt;"",MAX(0,G438-E438),MAX(0,$B$3-E438)))</f>
        <v/>
      </c>
      <c r="J438" s="16" t="str">
        <f aca="false">IF(E438="","",DATE(YEAR(E438),MONTH(E438),1))</f>
        <v/>
      </c>
      <c r="K438" s="12"/>
    </row>
    <row r="439" customFormat="false" ht="15" hidden="false" customHeight="false" outlineLevel="0" collapsed="false">
      <c r="A439" s="12"/>
      <c r="B439" s="12"/>
      <c r="C439" s="12"/>
      <c r="D439" s="13"/>
      <c r="E439" s="13"/>
      <c r="F439" s="14"/>
      <c r="G439" s="13"/>
      <c r="H439" s="15" t="str">
        <f aca="false">IF(OR(A439="",E439=""),"",IF(G439&lt;&gt;"",IF(A439="Incasso","Incassata","Pagata"),IF(E439&lt;$B$3,"Scaduta",IF(E439-$B$3&lt;=7,"In scadenza",IF(A439="Incasso","Da incassare","Da pagare")))))</f>
        <v/>
      </c>
      <c r="I439" s="15" t="str">
        <f aca="false">IF(OR(A439="",E439=""),"",IF(G439&lt;&gt;"",MAX(0,G439-E439),MAX(0,$B$3-E439)))</f>
        <v/>
      </c>
      <c r="J439" s="16" t="str">
        <f aca="false">IF(E439="","",DATE(YEAR(E439),MONTH(E439),1))</f>
        <v/>
      </c>
      <c r="K439" s="12"/>
    </row>
    <row r="440" customFormat="false" ht="15" hidden="false" customHeight="false" outlineLevel="0" collapsed="false">
      <c r="A440" s="12"/>
      <c r="B440" s="12"/>
      <c r="C440" s="12"/>
      <c r="D440" s="13"/>
      <c r="E440" s="13"/>
      <c r="F440" s="14"/>
      <c r="G440" s="13"/>
      <c r="H440" s="15" t="str">
        <f aca="false">IF(OR(A440="",E440=""),"",IF(G440&lt;&gt;"",IF(A440="Incasso","Incassata","Pagata"),IF(E440&lt;$B$3,"Scaduta",IF(E440-$B$3&lt;=7,"In scadenza",IF(A440="Incasso","Da incassare","Da pagare")))))</f>
        <v/>
      </c>
      <c r="I440" s="15" t="str">
        <f aca="false">IF(OR(A440="",E440=""),"",IF(G440&lt;&gt;"",MAX(0,G440-E440),MAX(0,$B$3-E440)))</f>
        <v/>
      </c>
      <c r="J440" s="16" t="str">
        <f aca="false">IF(E440="","",DATE(YEAR(E440),MONTH(E440),1))</f>
        <v/>
      </c>
      <c r="K440" s="12"/>
    </row>
    <row r="441" customFormat="false" ht="15" hidden="false" customHeight="false" outlineLevel="0" collapsed="false">
      <c r="A441" s="12"/>
      <c r="B441" s="12"/>
      <c r="C441" s="12"/>
      <c r="D441" s="13"/>
      <c r="E441" s="13"/>
      <c r="F441" s="14"/>
      <c r="G441" s="13"/>
      <c r="H441" s="15" t="str">
        <f aca="false">IF(OR(A441="",E441=""),"",IF(G441&lt;&gt;"",IF(A441="Incasso","Incassata","Pagata"),IF(E441&lt;$B$3,"Scaduta",IF(E441-$B$3&lt;=7,"In scadenza",IF(A441="Incasso","Da incassare","Da pagare")))))</f>
        <v/>
      </c>
      <c r="I441" s="15" t="str">
        <f aca="false">IF(OR(A441="",E441=""),"",IF(G441&lt;&gt;"",MAX(0,G441-E441),MAX(0,$B$3-E441)))</f>
        <v/>
      </c>
      <c r="J441" s="16" t="str">
        <f aca="false">IF(E441="","",DATE(YEAR(E441),MONTH(E441),1))</f>
        <v/>
      </c>
      <c r="K441" s="12"/>
    </row>
    <row r="442" customFormat="false" ht="15" hidden="false" customHeight="false" outlineLevel="0" collapsed="false">
      <c r="A442" s="12"/>
      <c r="B442" s="12"/>
      <c r="C442" s="12"/>
      <c r="D442" s="13"/>
      <c r="E442" s="13"/>
      <c r="F442" s="14"/>
      <c r="G442" s="13"/>
      <c r="H442" s="15" t="str">
        <f aca="false">IF(OR(A442="",E442=""),"",IF(G442&lt;&gt;"",IF(A442="Incasso","Incassata","Pagata"),IF(E442&lt;$B$3,"Scaduta",IF(E442-$B$3&lt;=7,"In scadenza",IF(A442="Incasso","Da incassare","Da pagare")))))</f>
        <v/>
      </c>
      <c r="I442" s="15" t="str">
        <f aca="false">IF(OR(A442="",E442=""),"",IF(G442&lt;&gt;"",MAX(0,G442-E442),MAX(0,$B$3-E442)))</f>
        <v/>
      </c>
      <c r="J442" s="16" t="str">
        <f aca="false">IF(E442="","",DATE(YEAR(E442),MONTH(E442),1))</f>
        <v/>
      </c>
      <c r="K442" s="12"/>
    </row>
    <row r="443" customFormat="false" ht="15" hidden="false" customHeight="false" outlineLevel="0" collapsed="false">
      <c r="A443" s="12"/>
      <c r="B443" s="12"/>
      <c r="C443" s="12"/>
      <c r="D443" s="13"/>
      <c r="E443" s="13"/>
      <c r="F443" s="14"/>
      <c r="G443" s="13"/>
      <c r="H443" s="15" t="str">
        <f aca="false">IF(OR(A443="",E443=""),"",IF(G443&lt;&gt;"",IF(A443="Incasso","Incassata","Pagata"),IF(E443&lt;$B$3,"Scaduta",IF(E443-$B$3&lt;=7,"In scadenza",IF(A443="Incasso","Da incassare","Da pagare")))))</f>
        <v/>
      </c>
      <c r="I443" s="15" t="str">
        <f aca="false">IF(OR(A443="",E443=""),"",IF(G443&lt;&gt;"",MAX(0,G443-E443),MAX(0,$B$3-E443)))</f>
        <v/>
      </c>
      <c r="J443" s="16" t="str">
        <f aca="false">IF(E443="","",DATE(YEAR(E443),MONTH(E443),1))</f>
        <v/>
      </c>
      <c r="K443" s="12"/>
    </row>
    <row r="444" customFormat="false" ht="15" hidden="false" customHeight="false" outlineLevel="0" collapsed="false">
      <c r="A444" s="12"/>
      <c r="B444" s="12"/>
      <c r="C444" s="12"/>
      <c r="D444" s="13"/>
      <c r="E444" s="13"/>
      <c r="F444" s="14"/>
      <c r="G444" s="13"/>
      <c r="H444" s="15" t="str">
        <f aca="false">IF(OR(A444="",E444=""),"",IF(G444&lt;&gt;"",IF(A444="Incasso","Incassata","Pagata"),IF(E444&lt;$B$3,"Scaduta",IF(E444-$B$3&lt;=7,"In scadenza",IF(A444="Incasso","Da incassare","Da pagare")))))</f>
        <v/>
      </c>
      <c r="I444" s="15" t="str">
        <f aca="false">IF(OR(A444="",E444=""),"",IF(G444&lt;&gt;"",MAX(0,G444-E444),MAX(0,$B$3-E444)))</f>
        <v/>
      </c>
      <c r="J444" s="16" t="str">
        <f aca="false">IF(E444="","",DATE(YEAR(E444),MONTH(E444),1))</f>
        <v/>
      </c>
      <c r="K444" s="12"/>
    </row>
    <row r="445" customFormat="false" ht="15" hidden="false" customHeight="false" outlineLevel="0" collapsed="false">
      <c r="A445" s="12"/>
      <c r="B445" s="12"/>
      <c r="C445" s="12"/>
      <c r="D445" s="13"/>
      <c r="E445" s="13"/>
      <c r="F445" s="14"/>
      <c r="G445" s="13"/>
      <c r="H445" s="15" t="str">
        <f aca="false">IF(OR(A445="",E445=""),"",IF(G445&lt;&gt;"",IF(A445="Incasso","Incassata","Pagata"),IF(E445&lt;$B$3,"Scaduta",IF(E445-$B$3&lt;=7,"In scadenza",IF(A445="Incasso","Da incassare","Da pagare")))))</f>
        <v/>
      </c>
      <c r="I445" s="15" t="str">
        <f aca="false">IF(OR(A445="",E445=""),"",IF(G445&lt;&gt;"",MAX(0,G445-E445),MAX(0,$B$3-E445)))</f>
        <v/>
      </c>
      <c r="J445" s="16" t="str">
        <f aca="false">IF(E445="","",DATE(YEAR(E445),MONTH(E445),1))</f>
        <v/>
      </c>
      <c r="K445" s="12"/>
    </row>
    <row r="446" customFormat="false" ht="15" hidden="false" customHeight="false" outlineLevel="0" collapsed="false">
      <c r="A446" s="12"/>
      <c r="B446" s="12"/>
      <c r="C446" s="12"/>
      <c r="D446" s="13"/>
      <c r="E446" s="13"/>
      <c r="F446" s="14"/>
      <c r="G446" s="13"/>
      <c r="H446" s="15" t="str">
        <f aca="false">IF(OR(A446="",E446=""),"",IF(G446&lt;&gt;"",IF(A446="Incasso","Incassata","Pagata"),IF(E446&lt;$B$3,"Scaduta",IF(E446-$B$3&lt;=7,"In scadenza",IF(A446="Incasso","Da incassare","Da pagare")))))</f>
        <v/>
      </c>
      <c r="I446" s="15" t="str">
        <f aca="false">IF(OR(A446="",E446=""),"",IF(G446&lt;&gt;"",MAX(0,G446-E446),MAX(0,$B$3-E446)))</f>
        <v/>
      </c>
      <c r="J446" s="16" t="str">
        <f aca="false">IF(E446="","",DATE(YEAR(E446),MONTH(E446),1))</f>
        <v/>
      </c>
      <c r="K446" s="12"/>
    </row>
    <row r="447" customFormat="false" ht="15" hidden="false" customHeight="false" outlineLevel="0" collapsed="false">
      <c r="A447" s="12"/>
      <c r="B447" s="12"/>
      <c r="C447" s="12"/>
      <c r="D447" s="13"/>
      <c r="E447" s="13"/>
      <c r="F447" s="14"/>
      <c r="G447" s="13"/>
      <c r="H447" s="15" t="str">
        <f aca="false">IF(OR(A447="",E447=""),"",IF(G447&lt;&gt;"",IF(A447="Incasso","Incassata","Pagata"),IF(E447&lt;$B$3,"Scaduta",IF(E447-$B$3&lt;=7,"In scadenza",IF(A447="Incasso","Da incassare","Da pagare")))))</f>
        <v/>
      </c>
      <c r="I447" s="15" t="str">
        <f aca="false">IF(OR(A447="",E447=""),"",IF(G447&lt;&gt;"",MAX(0,G447-E447),MAX(0,$B$3-E447)))</f>
        <v/>
      </c>
      <c r="J447" s="16" t="str">
        <f aca="false">IF(E447="","",DATE(YEAR(E447),MONTH(E447),1))</f>
        <v/>
      </c>
      <c r="K447" s="12"/>
    </row>
    <row r="448" customFormat="false" ht="15" hidden="false" customHeight="false" outlineLevel="0" collapsed="false">
      <c r="A448" s="12"/>
      <c r="B448" s="12"/>
      <c r="C448" s="12"/>
      <c r="D448" s="13"/>
      <c r="E448" s="13"/>
      <c r="F448" s="14"/>
      <c r="G448" s="13"/>
      <c r="H448" s="15" t="str">
        <f aca="false">IF(OR(A448="",E448=""),"",IF(G448&lt;&gt;"",IF(A448="Incasso","Incassata","Pagata"),IF(E448&lt;$B$3,"Scaduta",IF(E448-$B$3&lt;=7,"In scadenza",IF(A448="Incasso","Da incassare","Da pagare")))))</f>
        <v/>
      </c>
      <c r="I448" s="15" t="str">
        <f aca="false">IF(OR(A448="",E448=""),"",IF(G448&lt;&gt;"",MAX(0,G448-E448),MAX(0,$B$3-E448)))</f>
        <v/>
      </c>
      <c r="J448" s="16" t="str">
        <f aca="false">IF(E448="","",DATE(YEAR(E448),MONTH(E448),1))</f>
        <v/>
      </c>
      <c r="K448" s="12"/>
    </row>
    <row r="449" customFormat="false" ht="15" hidden="false" customHeight="false" outlineLevel="0" collapsed="false">
      <c r="A449" s="12"/>
      <c r="B449" s="12"/>
      <c r="C449" s="12"/>
      <c r="D449" s="13"/>
      <c r="E449" s="13"/>
      <c r="F449" s="14"/>
      <c r="G449" s="13"/>
      <c r="H449" s="15" t="str">
        <f aca="false">IF(OR(A449="",E449=""),"",IF(G449&lt;&gt;"",IF(A449="Incasso","Incassata","Pagata"),IF(E449&lt;$B$3,"Scaduta",IF(E449-$B$3&lt;=7,"In scadenza",IF(A449="Incasso","Da incassare","Da pagare")))))</f>
        <v/>
      </c>
      <c r="I449" s="15" t="str">
        <f aca="false">IF(OR(A449="",E449=""),"",IF(G449&lt;&gt;"",MAX(0,G449-E449),MAX(0,$B$3-E449)))</f>
        <v/>
      </c>
      <c r="J449" s="16" t="str">
        <f aca="false">IF(E449="","",DATE(YEAR(E449),MONTH(E449),1))</f>
        <v/>
      </c>
      <c r="K449" s="12"/>
    </row>
    <row r="450" customFormat="false" ht="15" hidden="false" customHeight="false" outlineLevel="0" collapsed="false">
      <c r="A450" s="12"/>
      <c r="B450" s="12"/>
      <c r="C450" s="12"/>
      <c r="D450" s="13"/>
      <c r="E450" s="13"/>
      <c r="F450" s="14"/>
      <c r="G450" s="13"/>
      <c r="H450" s="15" t="str">
        <f aca="false">IF(OR(A450="",E450=""),"",IF(G450&lt;&gt;"",IF(A450="Incasso","Incassata","Pagata"),IF(E450&lt;$B$3,"Scaduta",IF(E450-$B$3&lt;=7,"In scadenza",IF(A450="Incasso","Da incassare","Da pagare")))))</f>
        <v/>
      </c>
      <c r="I450" s="15" t="str">
        <f aca="false">IF(OR(A450="",E450=""),"",IF(G450&lt;&gt;"",MAX(0,G450-E450),MAX(0,$B$3-E450)))</f>
        <v/>
      </c>
      <c r="J450" s="16" t="str">
        <f aca="false">IF(E450="","",DATE(YEAR(E450),MONTH(E450),1))</f>
        <v/>
      </c>
      <c r="K450" s="12"/>
    </row>
    <row r="451" customFormat="false" ht="15" hidden="false" customHeight="false" outlineLevel="0" collapsed="false">
      <c r="A451" s="12"/>
      <c r="B451" s="12"/>
      <c r="C451" s="12"/>
      <c r="D451" s="13"/>
      <c r="E451" s="13"/>
      <c r="F451" s="14"/>
      <c r="G451" s="13"/>
      <c r="H451" s="15" t="str">
        <f aca="false">IF(OR(A451="",E451=""),"",IF(G451&lt;&gt;"",IF(A451="Incasso","Incassata","Pagata"),IF(E451&lt;$B$3,"Scaduta",IF(E451-$B$3&lt;=7,"In scadenza",IF(A451="Incasso","Da incassare","Da pagare")))))</f>
        <v/>
      </c>
      <c r="I451" s="15" t="str">
        <f aca="false">IF(OR(A451="",E451=""),"",IF(G451&lt;&gt;"",MAX(0,G451-E451),MAX(0,$B$3-E451)))</f>
        <v/>
      </c>
      <c r="J451" s="16" t="str">
        <f aca="false">IF(E451="","",DATE(YEAR(E451),MONTH(E451),1))</f>
        <v/>
      </c>
      <c r="K451" s="12"/>
    </row>
    <row r="452" customFormat="false" ht="15" hidden="false" customHeight="false" outlineLevel="0" collapsed="false">
      <c r="A452" s="12"/>
      <c r="B452" s="12"/>
      <c r="C452" s="12"/>
      <c r="D452" s="13"/>
      <c r="E452" s="13"/>
      <c r="F452" s="14"/>
      <c r="G452" s="13"/>
      <c r="H452" s="15" t="str">
        <f aca="false">IF(OR(A452="",E452=""),"",IF(G452&lt;&gt;"",IF(A452="Incasso","Incassata","Pagata"),IF(E452&lt;$B$3,"Scaduta",IF(E452-$B$3&lt;=7,"In scadenza",IF(A452="Incasso","Da incassare","Da pagare")))))</f>
        <v/>
      </c>
      <c r="I452" s="15" t="str">
        <f aca="false">IF(OR(A452="",E452=""),"",IF(G452&lt;&gt;"",MAX(0,G452-E452),MAX(0,$B$3-E452)))</f>
        <v/>
      </c>
      <c r="J452" s="16" t="str">
        <f aca="false">IF(E452="","",DATE(YEAR(E452),MONTH(E452),1))</f>
        <v/>
      </c>
      <c r="K452" s="12"/>
    </row>
    <row r="453" customFormat="false" ht="15" hidden="false" customHeight="false" outlineLevel="0" collapsed="false">
      <c r="A453" s="12"/>
      <c r="B453" s="12"/>
      <c r="C453" s="12"/>
      <c r="D453" s="13"/>
      <c r="E453" s="13"/>
      <c r="F453" s="14"/>
      <c r="G453" s="13"/>
      <c r="H453" s="15" t="str">
        <f aca="false">IF(OR(A453="",E453=""),"",IF(G453&lt;&gt;"",IF(A453="Incasso","Incassata","Pagata"),IF(E453&lt;$B$3,"Scaduta",IF(E453-$B$3&lt;=7,"In scadenza",IF(A453="Incasso","Da incassare","Da pagare")))))</f>
        <v/>
      </c>
      <c r="I453" s="15" t="str">
        <f aca="false">IF(OR(A453="",E453=""),"",IF(G453&lt;&gt;"",MAX(0,G453-E453),MAX(0,$B$3-E453)))</f>
        <v/>
      </c>
      <c r="J453" s="16" t="str">
        <f aca="false">IF(E453="","",DATE(YEAR(E453),MONTH(E453),1))</f>
        <v/>
      </c>
      <c r="K453" s="12"/>
    </row>
    <row r="454" customFormat="false" ht="15" hidden="false" customHeight="false" outlineLevel="0" collapsed="false">
      <c r="A454" s="12"/>
      <c r="B454" s="12"/>
      <c r="C454" s="12"/>
      <c r="D454" s="13"/>
      <c r="E454" s="13"/>
      <c r="F454" s="14"/>
      <c r="G454" s="13"/>
      <c r="H454" s="15" t="str">
        <f aca="false">IF(OR(A454="",E454=""),"",IF(G454&lt;&gt;"",IF(A454="Incasso","Incassata","Pagata"),IF(E454&lt;$B$3,"Scaduta",IF(E454-$B$3&lt;=7,"In scadenza",IF(A454="Incasso","Da incassare","Da pagare")))))</f>
        <v/>
      </c>
      <c r="I454" s="15" t="str">
        <f aca="false">IF(OR(A454="",E454=""),"",IF(G454&lt;&gt;"",MAX(0,G454-E454),MAX(0,$B$3-E454)))</f>
        <v/>
      </c>
      <c r="J454" s="16" t="str">
        <f aca="false">IF(E454="","",DATE(YEAR(E454),MONTH(E454),1))</f>
        <v/>
      </c>
      <c r="K454" s="12"/>
    </row>
    <row r="455" customFormat="false" ht="15" hidden="false" customHeight="false" outlineLevel="0" collapsed="false">
      <c r="A455" s="12"/>
      <c r="B455" s="12"/>
      <c r="C455" s="12"/>
      <c r="D455" s="13"/>
      <c r="E455" s="13"/>
      <c r="F455" s="14"/>
      <c r="G455" s="13"/>
      <c r="H455" s="15" t="str">
        <f aca="false">IF(OR(A455="",E455=""),"",IF(G455&lt;&gt;"",IF(A455="Incasso","Incassata","Pagata"),IF(E455&lt;$B$3,"Scaduta",IF(E455-$B$3&lt;=7,"In scadenza",IF(A455="Incasso","Da incassare","Da pagare")))))</f>
        <v/>
      </c>
      <c r="I455" s="15" t="str">
        <f aca="false">IF(OR(A455="",E455=""),"",IF(G455&lt;&gt;"",MAX(0,G455-E455),MAX(0,$B$3-E455)))</f>
        <v/>
      </c>
      <c r="J455" s="16" t="str">
        <f aca="false">IF(E455="","",DATE(YEAR(E455),MONTH(E455),1))</f>
        <v/>
      </c>
      <c r="K455" s="12"/>
    </row>
    <row r="456" customFormat="false" ht="15" hidden="false" customHeight="false" outlineLevel="0" collapsed="false">
      <c r="A456" s="12"/>
      <c r="B456" s="12"/>
      <c r="C456" s="12"/>
      <c r="D456" s="13"/>
      <c r="E456" s="13"/>
      <c r="F456" s="14"/>
      <c r="G456" s="13"/>
      <c r="H456" s="15" t="str">
        <f aca="false">IF(OR(A456="",E456=""),"",IF(G456&lt;&gt;"",IF(A456="Incasso","Incassata","Pagata"),IF(E456&lt;$B$3,"Scaduta",IF(E456-$B$3&lt;=7,"In scadenza",IF(A456="Incasso","Da incassare","Da pagare")))))</f>
        <v/>
      </c>
      <c r="I456" s="15" t="str">
        <f aca="false">IF(OR(A456="",E456=""),"",IF(G456&lt;&gt;"",MAX(0,G456-E456),MAX(0,$B$3-E456)))</f>
        <v/>
      </c>
      <c r="J456" s="16" t="str">
        <f aca="false">IF(E456="","",DATE(YEAR(E456),MONTH(E456),1))</f>
        <v/>
      </c>
      <c r="K456" s="12"/>
    </row>
    <row r="457" customFormat="false" ht="15" hidden="false" customHeight="false" outlineLevel="0" collapsed="false">
      <c r="A457" s="12"/>
      <c r="B457" s="12"/>
      <c r="C457" s="12"/>
      <c r="D457" s="13"/>
      <c r="E457" s="13"/>
      <c r="F457" s="14"/>
      <c r="G457" s="13"/>
      <c r="H457" s="15" t="str">
        <f aca="false">IF(OR(A457="",E457=""),"",IF(G457&lt;&gt;"",IF(A457="Incasso","Incassata","Pagata"),IF(E457&lt;$B$3,"Scaduta",IF(E457-$B$3&lt;=7,"In scadenza",IF(A457="Incasso","Da incassare","Da pagare")))))</f>
        <v/>
      </c>
      <c r="I457" s="15" t="str">
        <f aca="false">IF(OR(A457="",E457=""),"",IF(G457&lt;&gt;"",MAX(0,G457-E457),MAX(0,$B$3-E457)))</f>
        <v/>
      </c>
      <c r="J457" s="16" t="str">
        <f aca="false">IF(E457="","",DATE(YEAR(E457),MONTH(E457),1))</f>
        <v/>
      </c>
      <c r="K457" s="12"/>
    </row>
    <row r="458" customFormat="false" ht="15" hidden="false" customHeight="false" outlineLevel="0" collapsed="false">
      <c r="A458" s="12"/>
      <c r="B458" s="12"/>
      <c r="C458" s="12"/>
      <c r="D458" s="13"/>
      <c r="E458" s="13"/>
      <c r="F458" s="14"/>
      <c r="G458" s="13"/>
      <c r="H458" s="15" t="str">
        <f aca="false">IF(OR(A458="",E458=""),"",IF(G458&lt;&gt;"",IF(A458="Incasso","Incassata","Pagata"),IF(E458&lt;$B$3,"Scaduta",IF(E458-$B$3&lt;=7,"In scadenza",IF(A458="Incasso","Da incassare","Da pagare")))))</f>
        <v/>
      </c>
      <c r="I458" s="15" t="str">
        <f aca="false">IF(OR(A458="",E458=""),"",IF(G458&lt;&gt;"",MAX(0,G458-E458),MAX(0,$B$3-E458)))</f>
        <v/>
      </c>
      <c r="J458" s="16" t="str">
        <f aca="false">IF(E458="","",DATE(YEAR(E458),MONTH(E458),1))</f>
        <v/>
      </c>
      <c r="K458" s="12"/>
    </row>
    <row r="459" customFormat="false" ht="15" hidden="false" customHeight="false" outlineLevel="0" collapsed="false">
      <c r="A459" s="12"/>
      <c r="B459" s="12"/>
      <c r="C459" s="12"/>
      <c r="D459" s="13"/>
      <c r="E459" s="13"/>
      <c r="F459" s="14"/>
      <c r="G459" s="13"/>
      <c r="H459" s="15" t="str">
        <f aca="false">IF(OR(A459="",E459=""),"",IF(G459&lt;&gt;"",IF(A459="Incasso","Incassata","Pagata"),IF(E459&lt;$B$3,"Scaduta",IF(E459-$B$3&lt;=7,"In scadenza",IF(A459="Incasso","Da incassare","Da pagare")))))</f>
        <v/>
      </c>
      <c r="I459" s="15" t="str">
        <f aca="false">IF(OR(A459="",E459=""),"",IF(G459&lt;&gt;"",MAX(0,G459-E459),MAX(0,$B$3-E459)))</f>
        <v/>
      </c>
      <c r="J459" s="16" t="str">
        <f aca="false">IF(E459="","",DATE(YEAR(E459),MONTH(E459),1))</f>
        <v/>
      </c>
      <c r="K459" s="12"/>
    </row>
    <row r="460" customFormat="false" ht="15" hidden="false" customHeight="false" outlineLevel="0" collapsed="false">
      <c r="A460" s="12"/>
      <c r="B460" s="12"/>
      <c r="C460" s="12"/>
      <c r="D460" s="13"/>
      <c r="E460" s="13"/>
      <c r="F460" s="14"/>
      <c r="G460" s="13"/>
      <c r="H460" s="15" t="str">
        <f aca="false">IF(OR(A460="",E460=""),"",IF(G460&lt;&gt;"",IF(A460="Incasso","Incassata","Pagata"),IF(E460&lt;$B$3,"Scaduta",IF(E460-$B$3&lt;=7,"In scadenza",IF(A460="Incasso","Da incassare","Da pagare")))))</f>
        <v/>
      </c>
      <c r="I460" s="15" t="str">
        <f aca="false">IF(OR(A460="",E460=""),"",IF(G460&lt;&gt;"",MAX(0,G460-E460),MAX(0,$B$3-E460)))</f>
        <v/>
      </c>
      <c r="J460" s="16" t="str">
        <f aca="false">IF(E460="","",DATE(YEAR(E460),MONTH(E460),1))</f>
        <v/>
      </c>
      <c r="K460" s="12"/>
    </row>
    <row r="461" customFormat="false" ht="15" hidden="false" customHeight="false" outlineLevel="0" collapsed="false">
      <c r="A461" s="12"/>
      <c r="B461" s="12"/>
      <c r="C461" s="12"/>
      <c r="D461" s="13"/>
      <c r="E461" s="13"/>
      <c r="F461" s="14"/>
      <c r="G461" s="13"/>
      <c r="H461" s="15" t="str">
        <f aca="false">IF(OR(A461="",E461=""),"",IF(G461&lt;&gt;"",IF(A461="Incasso","Incassata","Pagata"),IF(E461&lt;$B$3,"Scaduta",IF(E461-$B$3&lt;=7,"In scadenza",IF(A461="Incasso","Da incassare","Da pagare")))))</f>
        <v/>
      </c>
      <c r="I461" s="15" t="str">
        <f aca="false">IF(OR(A461="",E461=""),"",IF(G461&lt;&gt;"",MAX(0,G461-E461),MAX(0,$B$3-E461)))</f>
        <v/>
      </c>
      <c r="J461" s="16" t="str">
        <f aca="false">IF(E461="","",DATE(YEAR(E461),MONTH(E461),1))</f>
        <v/>
      </c>
      <c r="K461" s="12"/>
    </row>
    <row r="462" customFormat="false" ht="15" hidden="false" customHeight="false" outlineLevel="0" collapsed="false">
      <c r="A462" s="12"/>
      <c r="B462" s="12"/>
      <c r="C462" s="12"/>
      <c r="D462" s="13"/>
      <c r="E462" s="13"/>
      <c r="F462" s="14"/>
      <c r="G462" s="13"/>
      <c r="H462" s="15" t="str">
        <f aca="false">IF(OR(A462="",E462=""),"",IF(G462&lt;&gt;"",IF(A462="Incasso","Incassata","Pagata"),IF(E462&lt;$B$3,"Scaduta",IF(E462-$B$3&lt;=7,"In scadenza",IF(A462="Incasso","Da incassare","Da pagare")))))</f>
        <v/>
      </c>
      <c r="I462" s="15" t="str">
        <f aca="false">IF(OR(A462="",E462=""),"",IF(G462&lt;&gt;"",MAX(0,G462-E462),MAX(0,$B$3-E462)))</f>
        <v/>
      </c>
      <c r="J462" s="16" t="str">
        <f aca="false">IF(E462="","",DATE(YEAR(E462),MONTH(E462),1))</f>
        <v/>
      </c>
      <c r="K462" s="12"/>
    </row>
    <row r="463" customFormat="false" ht="15" hidden="false" customHeight="false" outlineLevel="0" collapsed="false">
      <c r="A463" s="12"/>
      <c r="B463" s="12"/>
      <c r="C463" s="12"/>
      <c r="D463" s="13"/>
      <c r="E463" s="13"/>
      <c r="F463" s="14"/>
      <c r="G463" s="13"/>
      <c r="H463" s="15" t="str">
        <f aca="false">IF(OR(A463="",E463=""),"",IF(G463&lt;&gt;"",IF(A463="Incasso","Incassata","Pagata"),IF(E463&lt;$B$3,"Scaduta",IF(E463-$B$3&lt;=7,"In scadenza",IF(A463="Incasso","Da incassare","Da pagare")))))</f>
        <v/>
      </c>
      <c r="I463" s="15" t="str">
        <f aca="false">IF(OR(A463="",E463=""),"",IF(G463&lt;&gt;"",MAX(0,G463-E463),MAX(0,$B$3-E463)))</f>
        <v/>
      </c>
      <c r="J463" s="16" t="str">
        <f aca="false">IF(E463="","",DATE(YEAR(E463),MONTH(E463),1))</f>
        <v/>
      </c>
      <c r="K463" s="12"/>
    </row>
    <row r="464" customFormat="false" ht="15" hidden="false" customHeight="false" outlineLevel="0" collapsed="false">
      <c r="A464" s="12"/>
      <c r="B464" s="12"/>
      <c r="C464" s="12"/>
      <c r="D464" s="13"/>
      <c r="E464" s="13"/>
      <c r="F464" s="14"/>
      <c r="G464" s="13"/>
      <c r="H464" s="15" t="str">
        <f aca="false">IF(OR(A464="",E464=""),"",IF(G464&lt;&gt;"",IF(A464="Incasso","Incassata","Pagata"),IF(E464&lt;$B$3,"Scaduta",IF(E464-$B$3&lt;=7,"In scadenza",IF(A464="Incasso","Da incassare","Da pagare")))))</f>
        <v/>
      </c>
      <c r="I464" s="15" t="str">
        <f aca="false">IF(OR(A464="",E464=""),"",IF(G464&lt;&gt;"",MAX(0,G464-E464),MAX(0,$B$3-E464)))</f>
        <v/>
      </c>
      <c r="J464" s="16" t="str">
        <f aca="false">IF(E464="","",DATE(YEAR(E464),MONTH(E464),1))</f>
        <v/>
      </c>
      <c r="K464" s="12"/>
    </row>
    <row r="465" customFormat="false" ht="15" hidden="false" customHeight="false" outlineLevel="0" collapsed="false">
      <c r="A465" s="12"/>
      <c r="B465" s="12"/>
      <c r="C465" s="12"/>
      <c r="D465" s="13"/>
      <c r="E465" s="13"/>
      <c r="F465" s="14"/>
      <c r="G465" s="13"/>
      <c r="H465" s="15" t="str">
        <f aca="false">IF(OR(A465="",E465=""),"",IF(G465&lt;&gt;"",IF(A465="Incasso","Incassata","Pagata"),IF(E465&lt;$B$3,"Scaduta",IF(E465-$B$3&lt;=7,"In scadenza",IF(A465="Incasso","Da incassare","Da pagare")))))</f>
        <v/>
      </c>
      <c r="I465" s="15" t="str">
        <f aca="false">IF(OR(A465="",E465=""),"",IF(G465&lt;&gt;"",MAX(0,G465-E465),MAX(0,$B$3-E465)))</f>
        <v/>
      </c>
      <c r="J465" s="16" t="str">
        <f aca="false">IF(E465="","",DATE(YEAR(E465),MONTH(E465),1))</f>
        <v/>
      </c>
      <c r="K465" s="12"/>
    </row>
    <row r="466" customFormat="false" ht="15" hidden="false" customHeight="false" outlineLevel="0" collapsed="false">
      <c r="A466" s="12"/>
      <c r="B466" s="12"/>
      <c r="C466" s="12"/>
      <c r="D466" s="13"/>
      <c r="E466" s="13"/>
      <c r="F466" s="14"/>
      <c r="G466" s="13"/>
      <c r="H466" s="15" t="str">
        <f aca="false">IF(OR(A466="",E466=""),"",IF(G466&lt;&gt;"",IF(A466="Incasso","Incassata","Pagata"),IF(E466&lt;$B$3,"Scaduta",IF(E466-$B$3&lt;=7,"In scadenza",IF(A466="Incasso","Da incassare","Da pagare")))))</f>
        <v/>
      </c>
      <c r="I466" s="15" t="str">
        <f aca="false">IF(OR(A466="",E466=""),"",IF(G466&lt;&gt;"",MAX(0,G466-E466),MAX(0,$B$3-E466)))</f>
        <v/>
      </c>
      <c r="J466" s="16" t="str">
        <f aca="false">IF(E466="","",DATE(YEAR(E466),MONTH(E466),1))</f>
        <v/>
      </c>
      <c r="K466" s="12"/>
    </row>
    <row r="467" customFormat="false" ht="15" hidden="false" customHeight="false" outlineLevel="0" collapsed="false">
      <c r="A467" s="12"/>
      <c r="B467" s="12"/>
      <c r="C467" s="12"/>
      <c r="D467" s="13"/>
      <c r="E467" s="13"/>
      <c r="F467" s="14"/>
      <c r="G467" s="13"/>
      <c r="H467" s="15" t="str">
        <f aca="false">IF(OR(A467="",E467=""),"",IF(G467&lt;&gt;"",IF(A467="Incasso","Incassata","Pagata"),IF(E467&lt;$B$3,"Scaduta",IF(E467-$B$3&lt;=7,"In scadenza",IF(A467="Incasso","Da incassare","Da pagare")))))</f>
        <v/>
      </c>
      <c r="I467" s="15" t="str">
        <f aca="false">IF(OR(A467="",E467=""),"",IF(G467&lt;&gt;"",MAX(0,G467-E467),MAX(0,$B$3-E467)))</f>
        <v/>
      </c>
      <c r="J467" s="16" t="str">
        <f aca="false">IF(E467="","",DATE(YEAR(E467),MONTH(E467),1))</f>
        <v/>
      </c>
      <c r="K467" s="12"/>
    </row>
    <row r="468" customFormat="false" ht="15" hidden="false" customHeight="false" outlineLevel="0" collapsed="false">
      <c r="A468" s="12"/>
      <c r="B468" s="12"/>
      <c r="C468" s="12"/>
      <c r="D468" s="13"/>
      <c r="E468" s="13"/>
      <c r="F468" s="14"/>
      <c r="G468" s="13"/>
      <c r="H468" s="15" t="str">
        <f aca="false">IF(OR(A468="",E468=""),"",IF(G468&lt;&gt;"",IF(A468="Incasso","Incassata","Pagata"),IF(E468&lt;$B$3,"Scaduta",IF(E468-$B$3&lt;=7,"In scadenza",IF(A468="Incasso","Da incassare","Da pagare")))))</f>
        <v/>
      </c>
      <c r="I468" s="15" t="str">
        <f aca="false">IF(OR(A468="",E468=""),"",IF(G468&lt;&gt;"",MAX(0,G468-E468),MAX(0,$B$3-E468)))</f>
        <v/>
      </c>
      <c r="J468" s="16" t="str">
        <f aca="false">IF(E468="","",DATE(YEAR(E468),MONTH(E468),1))</f>
        <v/>
      </c>
      <c r="K468" s="12"/>
    </row>
    <row r="469" customFormat="false" ht="15" hidden="false" customHeight="false" outlineLevel="0" collapsed="false">
      <c r="A469" s="12"/>
      <c r="B469" s="12"/>
      <c r="C469" s="12"/>
      <c r="D469" s="13"/>
      <c r="E469" s="13"/>
      <c r="F469" s="14"/>
      <c r="G469" s="13"/>
      <c r="H469" s="15" t="str">
        <f aca="false">IF(OR(A469="",E469=""),"",IF(G469&lt;&gt;"",IF(A469="Incasso","Incassata","Pagata"),IF(E469&lt;$B$3,"Scaduta",IF(E469-$B$3&lt;=7,"In scadenza",IF(A469="Incasso","Da incassare","Da pagare")))))</f>
        <v/>
      </c>
      <c r="I469" s="15" t="str">
        <f aca="false">IF(OR(A469="",E469=""),"",IF(G469&lt;&gt;"",MAX(0,G469-E469),MAX(0,$B$3-E469)))</f>
        <v/>
      </c>
      <c r="J469" s="16" t="str">
        <f aca="false">IF(E469="","",DATE(YEAR(E469),MONTH(E469),1))</f>
        <v/>
      </c>
      <c r="K469" s="12"/>
    </row>
    <row r="470" customFormat="false" ht="15" hidden="false" customHeight="false" outlineLevel="0" collapsed="false">
      <c r="A470" s="12"/>
      <c r="B470" s="12"/>
      <c r="C470" s="12"/>
      <c r="D470" s="13"/>
      <c r="E470" s="13"/>
      <c r="F470" s="14"/>
      <c r="G470" s="13"/>
      <c r="H470" s="15" t="str">
        <f aca="false">IF(OR(A470="",E470=""),"",IF(G470&lt;&gt;"",IF(A470="Incasso","Incassata","Pagata"),IF(E470&lt;$B$3,"Scaduta",IF(E470-$B$3&lt;=7,"In scadenza",IF(A470="Incasso","Da incassare","Da pagare")))))</f>
        <v/>
      </c>
      <c r="I470" s="15" t="str">
        <f aca="false">IF(OR(A470="",E470=""),"",IF(G470&lt;&gt;"",MAX(0,G470-E470),MAX(0,$B$3-E470)))</f>
        <v/>
      </c>
      <c r="J470" s="16" t="str">
        <f aca="false">IF(E470="","",DATE(YEAR(E470),MONTH(E470),1))</f>
        <v/>
      </c>
      <c r="K470" s="12"/>
    </row>
    <row r="471" customFormat="false" ht="15" hidden="false" customHeight="false" outlineLevel="0" collapsed="false">
      <c r="A471" s="12"/>
      <c r="B471" s="12"/>
      <c r="C471" s="12"/>
      <c r="D471" s="13"/>
      <c r="E471" s="13"/>
      <c r="F471" s="14"/>
      <c r="G471" s="13"/>
      <c r="H471" s="15" t="str">
        <f aca="false">IF(OR(A471="",E471=""),"",IF(G471&lt;&gt;"",IF(A471="Incasso","Incassata","Pagata"),IF(E471&lt;$B$3,"Scaduta",IF(E471-$B$3&lt;=7,"In scadenza",IF(A471="Incasso","Da incassare","Da pagare")))))</f>
        <v/>
      </c>
      <c r="I471" s="15" t="str">
        <f aca="false">IF(OR(A471="",E471=""),"",IF(G471&lt;&gt;"",MAX(0,G471-E471),MAX(0,$B$3-E471)))</f>
        <v/>
      </c>
      <c r="J471" s="16" t="str">
        <f aca="false">IF(E471="","",DATE(YEAR(E471),MONTH(E471),1))</f>
        <v/>
      </c>
      <c r="K471" s="12"/>
    </row>
    <row r="472" customFormat="false" ht="15" hidden="false" customHeight="false" outlineLevel="0" collapsed="false">
      <c r="A472" s="12"/>
      <c r="B472" s="12"/>
      <c r="C472" s="12"/>
      <c r="D472" s="13"/>
      <c r="E472" s="13"/>
      <c r="F472" s="14"/>
      <c r="G472" s="13"/>
      <c r="H472" s="15" t="str">
        <f aca="false">IF(OR(A472="",E472=""),"",IF(G472&lt;&gt;"",IF(A472="Incasso","Incassata","Pagata"),IF(E472&lt;$B$3,"Scaduta",IF(E472-$B$3&lt;=7,"In scadenza",IF(A472="Incasso","Da incassare","Da pagare")))))</f>
        <v/>
      </c>
      <c r="I472" s="15" t="str">
        <f aca="false">IF(OR(A472="",E472=""),"",IF(G472&lt;&gt;"",MAX(0,G472-E472),MAX(0,$B$3-E472)))</f>
        <v/>
      </c>
      <c r="J472" s="16" t="str">
        <f aca="false">IF(E472="","",DATE(YEAR(E472),MONTH(E472),1))</f>
        <v/>
      </c>
      <c r="K472" s="12"/>
    </row>
    <row r="473" customFormat="false" ht="15" hidden="false" customHeight="false" outlineLevel="0" collapsed="false">
      <c r="A473" s="12"/>
      <c r="B473" s="12"/>
      <c r="C473" s="12"/>
      <c r="D473" s="13"/>
      <c r="E473" s="13"/>
      <c r="F473" s="14"/>
      <c r="G473" s="13"/>
      <c r="H473" s="15" t="str">
        <f aca="false">IF(OR(A473="",E473=""),"",IF(G473&lt;&gt;"",IF(A473="Incasso","Incassata","Pagata"),IF(E473&lt;$B$3,"Scaduta",IF(E473-$B$3&lt;=7,"In scadenza",IF(A473="Incasso","Da incassare","Da pagare")))))</f>
        <v/>
      </c>
      <c r="I473" s="15" t="str">
        <f aca="false">IF(OR(A473="",E473=""),"",IF(G473&lt;&gt;"",MAX(0,G473-E473),MAX(0,$B$3-E473)))</f>
        <v/>
      </c>
      <c r="J473" s="16" t="str">
        <f aca="false">IF(E473="","",DATE(YEAR(E473),MONTH(E473),1))</f>
        <v/>
      </c>
      <c r="K473" s="12"/>
    </row>
    <row r="474" customFormat="false" ht="15" hidden="false" customHeight="false" outlineLevel="0" collapsed="false">
      <c r="A474" s="12"/>
      <c r="B474" s="12"/>
      <c r="C474" s="12"/>
      <c r="D474" s="13"/>
      <c r="E474" s="13"/>
      <c r="F474" s="14"/>
      <c r="G474" s="13"/>
      <c r="H474" s="15" t="str">
        <f aca="false">IF(OR(A474="",E474=""),"",IF(G474&lt;&gt;"",IF(A474="Incasso","Incassata","Pagata"),IF(E474&lt;$B$3,"Scaduta",IF(E474-$B$3&lt;=7,"In scadenza",IF(A474="Incasso","Da incassare","Da pagare")))))</f>
        <v/>
      </c>
      <c r="I474" s="15" t="str">
        <f aca="false">IF(OR(A474="",E474=""),"",IF(G474&lt;&gt;"",MAX(0,G474-E474),MAX(0,$B$3-E474)))</f>
        <v/>
      </c>
      <c r="J474" s="16" t="str">
        <f aca="false">IF(E474="","",DATE(YEAR(E474),MONTH(E474),1))</f>
        <v/>
      </c>
      <c r="K474" s="12"/>
    </row>
    <row r="475" customFormat="false" ht="15" hidden="false" customHeight="false" outlineLevel="0" collapsed="false">
      <c r="A475" s="12"/>
      <c r="B475" s="12"/>
      <c r="C475" s="12"/>
      <c r="D475" s="13"/>
      <c r="E475" s="13"/>
      <c r="F475" s="14"/>
      <c r="G475" s="13"/>
      <c r="H475" s="15" t="str">
        <f aca="false">IF(OR(A475="",E475=""),"",IF(G475&lt;&gt;"",IF(A475="Incasso","Incassata","Pagata"),IF(E475&lt;$B$3,"Scaduta",IF(E475-$B$3&lt;=7,"In scadenza",IF(A475="Incasso","Da incassare","Da pagare")))))</f>
        <v/>
      </c>
      <c r="I475" s="15" t="str">
        <f aca="false">IF(OR(A475="",E475=""),"",IF(G475&lt;&gt;"",MAX(0,G475-E475),MAX(0,$B$3-E475)))</f>
        <v/>
      </c>
      <c r="J475" s="16" t="str">
        <f aca="false">IF(E475="","",DATE(YEAR(E475),MONTH(E475),1))</f>
        <v/>
      </c>
      <c r="K475" s="12"/>
    </row>
    <row r="476" customFormat="false" ht="15" hidden="false" customHeight="false" outlineLevel="0" collapsed="false">
      <c r="A476" s="12"/>
      <c r="B476" s="12"/>
      <c r="C476" s="12"/>
      <c r="D476" s="13"/>
      <c r="E476" s="13"/>
      <c r="F476" s="14"/>
      <c r="G476" s="13"/>
      <c r="H476" s="15" t="str">
        <f aca="false">IF(OR(A476="",E476=""),"",IF(G476&lt;&gt;"",IF(A476="Incasso","Incassata","Pagata"),IF(E476&lt;$B$3,"Scaduta",IF(E476-$B$3&lt;=7,"In scadenza",IF(A476="Incasso","Da incassare","Da pagare")))))</f>
        <v/>
      </c>
      <c r="I476" s="15" t="str">
        <f aca="false">IF(OR(A476="",E476=""),"",IF(G476&lt;&gt;"",MAX(0,G476-E476),MAX(0,$B$3-E476)))</f>
        <v/>
      </c>
      <c r="J476" s="16" t="str">
        <f aca="false">IF(E476="","",DATE(YEAR(E476),MONTH(E476),1))</f>
        <v/>
      </c>
      <c r="K476" s="12"/>
    </row>
    <row r="477" customFormat="false" ht="15" hidden="false" customHeight="false" outlineLevel="0" collapsed="false">
      <c r="A477" s="12"/>
      <c r="B477" s="12"/>
      <c r="C477" s="12"/>
      <c r="D477" s="13"/>
      <c r="E477" s="13"/>
      <c r="F477" s="14"/>
      <c r="G477" s="13"/>
      <c r="H477" s="15" t="str">
        <f aca="false">IF(OR(A477="",E477=""),"",IF(G477&lt;&gt;"",IF(A477="Incasso","Incassata","Pagata"),IF(E477&lt;$B$3,"Scaduta",IF(E477-$B$3&lt;=7,"In scadenza",IF(A477="Incasso","Da incassare","Da pagare")))))</f>
        <v/>
      </c>
      <c r="I477" s="15" t="str">
        <f aca="false">IF(OR(A477="",E477=""),"",IF(G477&lt;&gt;"",MAX(0,G477-E477),MAX(0,$B$3-E477)))</f>
        <v/>
      </c>
      <c r="J477" s="16" t="str">
        <f aca="false">IF(E477="","",DATE(YEAR(E477),MONTH(E477),1))</f>
        <v/>
      </c>
      <c r="K477" s="12"/>
    </row>
    <row r="478" customFormat="false" ht="15" hidden="false" customHeight="false" outlineLevel="0" collapsed="false">
      <c r="A478" s="12"/>
      <c r="B478" s="12"/>
      <c r="C478" s="12"/>
      <c r="D478" s="13"/>
      <c r="E478" s="13"/>
      <c r="F478" s="14"/>
      <c r="G478" s="13"/>
      <c r="H478" s="15" t="str">
        <f aca="false">IF(OR(A478="",E478=""),"",IF(G478&lt;&gt;"",IF(A478="Incasso","Incassata","Pagata"),IF(E478&lt;$B$3,"Scaduta",IF(E478-$B$3&lt;=7,"In scadenza",IF(A478="Incasso","Da incassare","Da pagare")))))</f>
        <v/>
      </c>
      <c r="I478" s="15" t="str">
        <f aca="false">IF(OR(A478="",E478=""),"",IF(G478&lt;&gt;"",MAX(0,G478-E478),MAX(0,$B$3-E478)))</f>
        <v/>
      </c>
      <c r="J478" s="16" t="str">
        <f aca="false">IF(E478="","",DATE(YEAR(E478),MONTH(E478),1))</f>
        <v/>
      </c>
      <c r="K478" s="12"/>
    </row>
    <row r="479" customFormat="false" ht="15" hidden="false" customHeight="false" outlineLevel="0" collapsed="false">
      <c r="A479" s="12"/>
      <c r="B479" s="12"/>
      <c r="C479" s="12"/>
      <c r="D479" s="13"/>
      <c r="E479" s="13"/>
      <c r="F479" s="14"/>
      <c r="G479" s="13"/>
      <c r="H479" s="15" t="str">
        <f aca="false">IF(OR(A479="",E479=""),"",IF(G479&lt;&gt;"",IF(A479="Incasso","Incassata","Pagata"),IF(E479&lt;$B$3,"Scaduta",IF(E479-$B$3&lt;=7,"In scadenza",IF(A479="Incasso","Da incassare","Da pagare")))))</f>
        <v/>
      </c>
      <c r="I479" s="15" t="str">
        <f aca="false">IF(OR(A479="",E479=""),"",IF(G479&lt;&gt;"",MAX(0,G479-E479),MAX(0,$B$3-E479)))</f>
        <v/>
      </c>
      <c r="J479" s="16" t="str">
        <f aca="false">IF(E479="","",DATE(YEAR(E479),MONTH(E479),1))</f>
        <v/>
      </c>
      <c r="K479" s="12"/>
    </row>
    <row r="480" customFormat="false" ht="15" hidden="false" customHeight="false" outlineLevel="0" collapsed="false">
      <c r="A480" s="12"/>
      <c r="B480" s="12"/>
      <c r="C480" s="12"/>
      <c r="D480" s="13"/>
      <c r="E480" s="13"/>
      <c r="F480" s="14"/>
      <c r="G480" s="13"/>
      <c r="H480" s="15" t="str">
        <f aca="false">IF(OR(A480="",E480=""),"",IF(G480&lt;&gt;"",IF(A480="Incasso","Incassata","Pagata"),IF(E480&lt;$B$3,"Scaduta",IF(E480-$B$3&lt;=7,"In scadenza",IF(A480="Incasso","Da incassare","Da pagare")))))</f>
        <v/>
      </c>
      <c r="I480" s="15" t="str">
        <f aca="false">IF(OR(A480="",E480=""),"",IF(G480&lt;&gt;"",MAX(0,G480-E480),MAX(0,$B$3-E480)))</f>
        <v/>
      </c>
      <c r="J480" s="16" t="str">
        <f aca="false">IF(E480="","",DATE(YEAR(E480),MONTH(E480),1))</f>
        <v/>
      </c>
      <c r="K480" s="12"/>
    </row>
    <row r="481" customFormat="false" ht="15" hidden="false" customHeight="false" outlineLevel="0" collapsed="false">
      <c r="A481" s="12"/>
      <c r="B481" s="12"/>
      <c r="C481" s="12"/>
      <c r="D481" s="13"/>
      <c r="E481" s="13"/>
      <c r="F481" s="14"/>
      <c r="G481" s="13"/>
      <c r="H481" s="15" t="str">
        <f aca="false">IF(OR(A481="",E481=""),"",IF(G481&lt;&gt;"",IF(A481="Incasso","Incassata","Pagata"),IF(E481&lt;$B$3,"Scaduta",IF(E481-$B$3&lt;=7,"In scadenza",IF(A481="Incasso","Da incassare","Da pagare")))))</f>
        <v/>
      </c>
      <c r="I481" s="15" t="str">
        <f aca="false">IF(OR(A481="",E481=""),"",IF(G481&lt;&gt;"",MAX(0,G481-E481),MAX(0,$B$3-E481)))</f>
        <v/>
      </c>
      <c r="J481" s="16" t="str">
        <f aca="false">IF(E481="","",DATE(YEAR(E481),MONTH(E481),1))</f>
        <v/>
      </c>
      <c r="K481" s="12"/>
    </row>
    <row r="482" customFormat="false" ht="15" hidden="false" customHeight="false" outlineLevel="0" collapsed="false">
      <c r="A482" s="12"/>
      <c r="B482" s="12"/>
      <c r="C482" s="12"/>
      <c r="D482" s="13"/>
      <c r="E482" s="13"/>
      <c r="F482" s="14"/>
      <c r="G482" s="13"/>
      <c r="H482" s="15" t="str">
        <f aca="false">IF(OR(A482="",E482=""),"",IF(G482&lt;&gt;"",IF(A482="Incasso","Incassata","Pagata"),IF(E482&lt;$B$3,"Scaduta",IF(E482-$B$3&lt;=7,"In scadenza",IF(A482="Incasso","Da incassare","Da pagare")))))</f>
        <v/>
      </c>
      <c r="I482" s="15" t="str">
        <f aca="false">IF(OR(A482="",E482=""),"",IF(G482&lt;&gt;"",MAX(0,G482-E482),MAX(0,$B$3-E482)))</f>
        <v/>
      </c>
      <c r="J482" s="16" t="str">
        <f aca="false">IF(E482="","",DATE(YEAR(E482),MONTH(E482),1))</f>
        <v/>
      </c>
      <c r="K482" s="12"/>
    </row>
    <row r="483" customFormat="false" ht="15" hidden="false" customHeight="false" outlineLevel="0" collapsed="false">
      <c r="A483" s="12"/>
      <c r="B483" s="12"/>
      <c r="C483" s="12"/>
      <c r="D483" s="13"/>
      <c r="E483" s="13"/>
      <c r="F483" s="14"/>
      <c r="G483" s="13"/>
      <c r="H483" s="15" t="str">
        <f aca="false">IF(OR(A483="",E483=""),"",IF(G483&lt;&gt;"",IF(A483="Incasso","Incassata","Pagata"),IF(E483&lt;$B$3,"Scaduta",IF(E483-$B$3&lt;=7,"In scadenza",IF(A483="Incasso","Da incassare","Da pagare")))))</f>
        <v/>
      </c>
      <c r="I483" s="15" t="str">
        <f aca="false">IF(OR(A483="",E483=""),"",IF(G483&lt;&gt;"",MAX(0,G483-E483),MAX(0,$B$3-E483)))</f>
        <v/>
      </c>
      <c r="J483" s="16" t="str">
        <f aca="false">IF(E483="","",DATE(YEAR(E483),MONTH(E483),1))</f>
        <v/>
      </c>
      <c r="K483" s="12"/>
    </row>
    <row r="484" customFormat="false" ht="15" hidden="false" customHeight="false" outlineLevel="0" collapsed="false">
      <c r="A484" s="12"/>
      <c r="B484" s="12"/>
      <c r="C484" s="12"/>
      <c r="D484" s="13"/>
      <c r="E484" s="13"/>
      <c r="F484" s="14"/>
      <c r="G484" s="13"/>
      <c r="H484" s="15" t="str">
        <f aca="false">IF(OR(A484="",E484=""),"",IF(G484&lt;&gt;"",IF(A484="Incasso","Incassata","Pagata"),IF(E484&lt;$B$3,"Scaduta",IF(E484-$B$3&lt;=7,"In scadenza",IF(A484="Incasso","Da incassare","Da pagare")))))</f>
        <v/>
      </c>
      <c r="I484" s="15" t="str">
        <f aca="false">IF(OR(A484="",E484=""),"",IF(G484&lt;&gt;"",MAX(0,G484-E484),MAX(0,$B$3-E484)))</f>
        <v/>
      </c>
      <c r="J484" s="16" t="str">
        <f aca="false">IF(E484="","",DATE(YEAR(E484),MONTH(E484),1))</f>
        <v/>
      </c>
      <c r="K484" s="12"/>
    </row>
    <row r="485" customFormat="false" ht="15" hidden="false" customHeight="false" outlineLevel="0" collapsed="false">
      <c r="A485" s="12"/>
      <c r="B485" s="12"/>
      <c r="C485" s="12"/>
      <c r="D485" s="13"/>
      <c r="E485" s="13"/>
      <c r="F485" s="14"/>
      <c r="G485" s="13"/>
      <c r="H485" s="15" t="str">
        <f aca="false">IF(OR(A485="",E485=""),"",IF(G485&lt;&gt;"",IF(A485="Incasso","Incassata","Pagata"),IF(E485&lt;$B$3,"Scaduta",IF(E485-$B$3&lt;=7,"In scadenza",IF(A485="Incasso","Da incassare","Da pagare")))))</f>
        <v/>
      </c>
      <c r="I485" s="15" t="str">
        <f aca="false">IF(OR(A485="",E485=""),"",IF(G485&lt;&gt;"",MAX(0,G485-E485),MAX(0,$B$3-E485)))</f>
        <v/>
      </c>
      <c r="J485" s="16" t="str">
        <f aca="false">IF(E485="","",DATE(YEAR(E485),MONTH(E485),1))</f>
        <v/>
      </c>
      <c r="K485" s="12"/>
    </row>
    <row r="486" customFormat="false" ht="15" hidden="false" customHeight="false" outlineLevel="0" collapsed="false">
      <c r="A486" s="12"/>
      <c r="B486" s="12"/>
      <c r="C486" s="12"/>
      <c r="D486" s="13"/>
      <c r="E486" s="13"/>
      <c r="F486" s="14"/>
      <c r="G486" s="13"/>
      <c r="H486" s="15" t="str">
        <f aca="false">IF(OR(A486="",E486=""),"",IF(G486&lt;&gt;"",IF(A486="Incasso","Incassata","Pagata"),IF(E486&lt;$B$3,"Scaduta",IF(E486-$B$3&lt;=7,"In scadenza",IF(A486="Incasso","Da incassare","Da pagare")))))</f>
        <v/>
      </c>
      <c r="I486" s="15" t="str">
        <f aca="false">IF(OR(A486="",E486=""),"",IF(G486&lt;&gt;"",MAX(0,G486-E486),MAX(0,$B$3-E486)))</f>
        <v/>
      </c>
      <c r="J486" s="16" t="str">
        <f aca="false">IF(E486="","",DATE(YEAR(E486),MONTH(E486),1))</f>
        <v/>
      </c>
      <c r="K486" s="12"/>
    </row>
    <row r="487" customFormat="false" ht="15" hidden="false" customHeight="false" outlineLevel="0" collapsed="false">
      <c r="A487" s="12"/>
      <c r="B487" s="12"/>
      <c r="C487" s="12"/>
      <c r="D487" s="13"/>
      <c r="E487" s="13"/>
      <c r="F487" s="14"/>
      <c r="G487" s="13"/>
      <c r="H487" s="15" t="str">
        <f aca="false">IF(OR(A487="",E487=""),"",IF(G487&lt;&gt;"",IF(A487="Incasso","Incassata","Pagata"),IF(E487&lt;$B$3,"Scaduta",IF(E487-$B$3&lt;=7,"In scadenza",IF(A487="Incasso","Da incassare","Da pagare")))))</f>
        <v/>
      </c>
      <c r="I487" s="15" t="str">
        <f aca="false">IF(OR(A487="",E487=""),"",IF(G487&lt;&gt;"",MAX(0,G487-E487),MAX(0,$B$3-E487)))</f>
        <v/>
      </c>
      <c r="J487" s="16" t="str">
        <f aca="false">IF(E487="","",DATE(YEAR(E487),MONTH(E487),1))</f>
        <v/>
      </c>
      <c r="K487" s="12"/>
    </row>
    <row r="488" customFormat="false" ht="15" hidden="false" customHeight="false" outlineLevel="0" collapsed="false">
      <c r="A488" s="12"/>
      <c r="B488" s="12"/>
      <c r="C488" s="12"/>
      <c r="D488" s="13"/>
      <c r="E488" s="13"/>
      <c r="F488" s="14"/>
      <c r="G488" s="13"/>
      <c r="H488" s="15" t="str">
        <f aca="false">IF(OR(A488="",E488=""),"",IF(G488&lt;&gt;"",IF(A488="Incasso","Incassata","Pagata"),IF(E488&lt;$B$3,"Scaduta",IF(E488-$B$3&lt;=7,"In scadenza",IF(A488="Incasso","Da incassare","Da pagare")))))</f>
        <v/>
      </c>
      <c r="I488" s="15" t="str">
        <f aca="false">IF(OR(A488="",E488=""),"",IF(G488&lt;&gt;"",MAX(0,G488-E488),MAX(0,$B$3-E488)))</f>
        <v/>
      </c>
      <c r="J488" s="16" t="str">
        <f aca="false">IF(E488="","",DATE(YEAR(E488),MONTH(E488),1))</f>
        <v/>
      </c>
      <c r="K488" s="12"/>
    </row>
    <row r="489" customFormat="false" ht="15" hidden="false" customHeight="false" outlineLevel="0" collapsed="false">
      <c r="A489" s="12"/>
      <c r="B489" s="12"/>
      <c r="C489" s="12"/>
      <c r="D489" s="13"/>
      <c r="E489" s="13"/>
      <c r="F489" s="14"/>
      <c r="G489" s="13"/>
      <c r="H489" s="15" t="str">
        <f aca="false">IF(OR(A489="",E489=""),"",IF(G489&lt;&gt;"",IF(A489="Incasso","Incassata","Pagata"),IF(E489&lt;$B$3,"Scaduta",IF(E489-$B$3&lt;=7,"In scadenza",IF(A489="Incasso","Da incassare","Da pagare")))))</f>
        <v/>
      </c>
      <c r="I489" s="15" t="str">
        <f aca="false">IF(OR(A489="",E489=""),"",IF(G489&lt;&gt;"",MAX(0,G489-E489),MAX(0,$B$3-E489)))</f>
        <v/>
      </c>
      <c r="J489" s="16" t="str">
        <f aca="false">IF(E489="","",DATE(YEAR(E489),MONTH(E489),1))</f>
        <v/>
      </c>
      <c r="K489" s="12"/>
    </row>
    <row r="490" customFormat="false" ht="15" hidden="false" customHeight="false" outlineLevel="0" collapsed="false">
      <c r="A490" s="12"/>
      <c r="B490" s="12"/>
      <c r="C490" s="12"/>
      <c r="D490" s="13"/>
      <c r="E490" s="13"/>
      <c r="F490" s="14"/>
      <c r="G490" s="13"/>
      <c r="H490" s="15" t="str">
        <f aca="false">IF(OR(A490="",E490=""),"",IF(G490&lt;&gt;"",IF(A490="Incasso","Incassata","Pagata"),IF(E490&lt;$B$3,"Scaduta",IF(E490-$B$3&lt;=7,"In scadenza",IF(A490="Incasso","Da incassare","Da pagare")))))</f>
        <v/>
      </c>
      <c r="I490" s="15" t="str">
        <f aca="false">IF(OR(A490="",E490=""),"",IF(G490&lt;&gt;"",MAX(0,G490-E490),MAX(0,$B$3-E490)))</f>
        <v/>
      </c>
      <c r="J490" s="16" t="str">
        <f aca="false">IF(E490="","",DATE(YEAR(E490),MONTH(E490),1))</f>
        <v/>
      </c>
      <c r="K490" s="12"/>
    </row>
    <row r="491" customFormat="false" ht="15" hidden="false" customHeight="false" outlineLevel="0" collapsed="false">
      <c r="A491" s="12"/>
      <c r="B491" s="12"/>
      <c r="C491" s="12"/>
      <c r="D491" s="13"/>
      <c r="E491" s="13"/>
      <c r="F491" s="14"/>
      <c r="G491" s="13"/>
      <c r="H491" s="15" t="str">
        <f aca="false">IF(OR(A491="",E491=""),"",IF(G491&lt;&gt;"",IF(A491="Incasso","Incassata","Pagata"),IF(E491&lt;$B$3,"Scaduta",IF(E491-$B$3&lt;=7,"In scadenza",IF(A491="Incasso","Da incassare","Da pagare")))))</f>
        <v/>
      </c>
      <c r="I491" s="15" t="str">
        <f aca="false">IF(OR(A491="",E491=""),"",IF(G491&lt;&gt;"",MAX(0,G491-E491),MAX(0,$B$3-E491)))</f>
        <v/>
      </c>
      <c r="J491" s="16" t="str">
        <f aca="false">IF(E491="","",DATE(YEAR(E491),MONTH(E491),1))</f>
        <v/>
      </c>
      <c r="K491" s="12"/>
    </row>
    <row r="492" customFormat="false" ht="15" hidden="false" customHeight="false" outlineLevel="0" collapsed="false">
      <c r="A492" s="12"/>
      <c r="B492" s="12"/>
      <c r="C492" s="12"/>
      <c r="D492" s="13"/>
      <c r="E492" s="13"/>
      <c r="F492" s="14"/>
      <c r="G492" s="13"/>
      <c r="H492" s="15" t="str">
        <f aca="false">IF(OR(A492="",E492=""),"",IF(G492&lt;&gt;"",IF(A492="Incasso","Incassata","Pagata"),IF(E492&lt;$B$3,"Scaduta",IF(E492-$B$3&lt;=7,"In scadenza",IF(A492="Incasso","Da incassare","Da pagare")))))</f>
        <v/>
      </c>
      <c r="I492" s="15" t="str">
        <f aca="false">IF(OR(A492="",E492=""),"",IF(G492&lt;&gt;"",MAX(0,G492-E492),MAX(0,$B$3-E492)))</f>
        <v/>
      </c>
      <c r="J492" s="16" t="str">
        <f aca="false">IF(E492="","",DATE(YEAR(E492),MONTH(E492),1))</f>
        <v/>
      </c>
      <c r="K492" s="12"/>
    </row>
    <row r="493" customFormat="false" ht="15" hidden="false" customHeight="false" outlineLevel="0" collapsed="false">
      <c r="A493" s="12"/>
      <c r="B493" s="12"/>
      <c r="C493" s="12"/>
      <c r="D493" s="13"/>
      <c r="E493" s="13"/>
      <c r="F493" s="14"/>
      <c r="G493" s="13"/>
      <c r="H493" s="15" t="str">
        <f aca="false">IF(OR(A493="",E493=""),"",IF(G493&lt;&gt;"",IF(A493="Incasso","Incassata","Pagata"),IF(E493&lt;$B$3,"Scaduta",IF(E493-$B$3&lt;=7,"In scadenza",IF(A493="Incasso","Da incassare","Da pagare")))))</f>
        <v/>
      </c>
      <c r="I493" s="15" t="str">
        <f aca="false">IF(OR(A493="",E493=""),"",IF(G493&lt;&gt;"",MAX(0,G493-E493),MAX(0,$B$3-E493)))</f>
        <v/>
      </c>
      <c r="J493" s="16" t="str">
        <f aca="false">IF(E493="","",DATE(YEAR(E493),MONTH(E493),1))</f>
        <v/>
      </c>
      <c r="K493" s="12"/>
    </row>
    <row r="494" customFormat="false" ht="15" hidden="false" customHeight="false" outlineLevel="0" collapsed="false">
      <c r="A494" s="12"/>
      <c r="B494" s="12"/>
      <c r="C494" s="12"/>
      <c r="D494" s="13"/>
      <c r="E494" s="13"/>
      <c r="F494" s="14"/>
      <c r="G494" s="13"/>
      <c r="H494" s="15" t="str">
        <f aca="false">IF(OR(A494="",E494=""),"",IF(G494&lt;&gt;"",IF(A494="Incasso","Incassata","Pagata"),IF(E494&lt;$B$3,"Scaduta",IF(E494-$B$3&lt;=7,"In scadenza",IF(A494="Incasso","Da incassare","Da pagare")))))</f>
        <v/>
      </c>
      <c r="I494" s="15" t="str">
        <f aca="false">IF(OR(A494="",E494=""),"",IF(G494&lt;&gt;"",MAX(0,G494-E494),MAX(0,$B$3-E494)))</f>
        <v/>
      </c>
      <c r="J494" s="16" t="str">
        <f aca="false">IF(E494="","",DATE(YEAR(E494),MONTH(E494),1))</f>
        <v/>
      </c>
      <c r="K494" s="12"/>
    </row>
    <row r="495" customFormat="false" ht="15" hidden="false" customHeight="false" outlineLevel="0" collapsed="false">
      <c r="A495" s="12"/>
      <c r="B495" s="12"/>
      <c r="C495" s="12"/>
      <c r="D495" s="13"/>
      <c r="E495" s="13"/>
      <c r="F495" s="14"/>
      <c r="G495" s="13"/>
      <c r="H495" s="15" t="str">
        <f aca="false">IF(OR(A495="",E495=""),"",IF(G495&lt;&gt;"",IF(A495="Incasso","Incassata","Pagata"),IF(E495&lt;$B$3,"Scaduta",IF(E495-$B$3&lt;=7,"In scadenza",IF(A495="Incasso","Da incassare","Da pagare")))))</f>
        <v/>
      </c>
      <c r="I495" s="15" t="str">
        <f aca="false">IF(OR(A495="",E495=""),"",IF(G495&lt;&gt;"",MAX(0,G495-E495),MAX(0,$B$3-E495)))</f>
        <v/>
      </c>
      <c r="J495" s="16" t="str">
        <f aca="false">IF(E495="","",DATE(YEAR(E495),MONTH(E495),1))</f>
        <v/>
      </c>
      <c r="K495" s="12"/>
    </row>
    <row r="496" customFormat="false" ht="15" hidden="false" customHeight="false" outlineLevel="0" collapsed="false">
      <c r="A496" s="12"/>
      <c r="B496" s="12"/>
      <c r="C496" s="12"/>
      <c r="D496" s="13"/>
      <c r="E496" s="13"/>
      <c r="F496" s="14"/>
      <c r="G496" s="13"/>
      <c r="H496" s="15" t="str">
        <f aca="false">IF(OR(A496="",E496=""),"",IF(G496&lt;&gt;"",IF(A496="Incasso","Incassata","Pagata"),IF(E496&lt;$B$3,"Scaduta",IF(E496-$B$3&lt;=7,"In scadenza",IF(A496="Incasso","Da incassare","Da pagare")))))</f>
        <v/>
      </c>
      <c r="I496" s="15" t="str">
        <f aca="false">IF(OR(A496="",E496=""),"",IF(G496&lt;&gt;"",MAX(0,G496-E496),MAX(0,$B$3-E496)))</f>
        <v/>
      </c>
      <c r="J496" s="16" t="str">
        <f aca="false">IF(E496="","",DATE(YEAR(E496),MONTH(E496),1))</f>
        <v/>
      </c>
      <c r="K496" s="12"/>
    </row>
    <row r="497" customFormat="false" ht="15" hidden="false" customHeight="false" outlineLevel="0" collapsed="false">
      <c r="A497" s="12"/>
      <c r="B497" s="12"/>
      <c r="C497" s="12"/>
      <c r="D497" s="13"/>
      <c r="E497" s="13"/>
      <c r="F497" s="14"/>
      <c r="G497" s="13"/>
      <c r="H497" s="15" t="str">
        <f aca="false">IF(OR(A497="",E497=""),"",IF(G497&lt;&gt;"",IF(A497="Incasso","Incassata","Pagata"),IF(E497&lt;$B$3,"Scaduta",IF(E497-$B$3&lt;=7,"In scadenza",IF(A497="Incasso","Da incassare","Da pagare")))))</f>
        <v/>
      </c>
      <c r="I497" s="15" t="str">
        <f aca="false">IF(OR(A497="",E497=""),"",IF(G497&lt;&gt;"",MAX(0,G497-E497),MAX(0,$B$3-E497)))</f>
        <v/>
      </c>
      <c r="J497" s="16" t="str">
        <f aca="false">IF(E497="","",DATE(YEAR(E497),MONTH(E497),1))</f>
        <v/>
      </c>
      <c r="K497" s="12"/>
    </row>
    <row r="498" customFormat="false" ht="15" hidden="false" customHeight="false" outlineLevel="0" collapsed="false">
      <c r="A498" s="12"/>
      <c r="B498" s="12"/>
      <c r="C498" s="12"/>
      <c r="D498" s="13"/>
      <c r="E498" s="13"/>
      <c r="F498" s="14"/>
      <c r="G498" s="13"/>
      <c r="H498" s="15" t="str">
        <f aca="false">IF(OR(A498="",E498=""),"",IF(G498&lt;&gt;"",IF(A498="Incasso","Incassata","Pagata"),IF(E498&lt;$B$3,"Scaduta",IF(E498-$B$3&lt;=7,"In scadenza",IF(A498="Incasso","Da incassare","Da pagare")))))</f>
        <v/>
      </c>
      <c r="I498" s="15" t="str">
        <f aca="false">IF(OR(A498="",E498=""),"",IF(G498&lt;&gt;"",MAX(0,G498-E498),MAX(0,$B$3-E498)))</f>
        <v/>
      </c>
      <c r="J498" s="16" t="str">
        <f aca="false">IF(E498="","",DATE(YEAR(E498),MONTH(E498),1))</f>
        <v/>
      </c>
      <c r="K498" s="12"/>
    </row>
    <row r="499" customFormat="false" ht="15" hidden="false" customHeight="false" outlineLevel="0" collapsed="false">
      <c r="A499" s="12"/>
      <c r="B499" s="12"/>
      <c r="C499" s="12"/>
      <c r="D499" s="13"/>
      <c r="E499" s="13"/>
      <c r="F499" s="14"/>
      <c r="G499" s="13"/>
      <c r="H499" s="15" t="str">
        <f aca="false">IF(OR(A499="",E499=""),"",IF(G499&lt;&gt;"",IF(A499="Incasso","Incassata","Pagata"),IF(E499&lt;$B$3,"Scaduta",IF(E499-$B$3&lt;=7,"In scadenza",IF(A499="Incasso","Da incassare","Da pagare")))))</f>
        <v/>
      </c>
      <c r="I499" s="15" t="str">
        <f aca="false">IF(OR(A499="",E499=""),"",IF(G499&lt;&gt;"",MAX(0,G499-E499),MAX(0,$B$3-E499)))</f>
        <v/>
      </c>
      <c r="J499" s="16" t="str">
        <f aca="false">IF(E499="","",DATE(YEAR(E499),MONTH(E499),1))</f>
        <v/>
      </c>
      <c r="K499" s="12"/>
    </row>
    <row r="500" customFormat="false" ht="15" hidden="false" customHeight="false" outlineLevel="0" collapsed="false">
      <c r="A500" s="12"/>
      <c r="B500" s="12"/>
      <c r="C500" s="12"/>
      <c r="D500" s="13"/>
      <c r="E500" s="13"/>
      <c r="F500" s="14"/>
      <c r="G500" s="13"/>
      <c r="H500" s="15" t="str">
        <f aca="false">IF(OR(A500="",E500=""),"",IF(G500&lt;&gt;"",IF(A500="Incasso","Incassata","Pagata"),IF(E500&lt;$B$3,"Scaduta",IF(E500-$B$3&lt;=7,"In scadenza",IF(A500="Incasso","Da incassare","Da pagare")))))</f>
        <v/>
      </c>
      <c r="I500" s="15" t="str">
        <f aca="false">IF(OR(A500="",E500=""),"",IF(G500&lt;&gt;"",MAX(0,G500-E500),MAX(0,$B$3-E500)))</f>
        <v/>
      </c>
      <c r="J500" s="16" t="str">
        <f aca="false">IF(E500="","",DATE(YEAR(E500),MONTH(E500),1))</f>
        <v/>
      </c>
      <c r="K500" s="12"/>
    </row>
    <row r="501" customFormat="false" ht="15" hidden="false" customHeight="false" outlineLevel="0" collapsed="false">
      <c r="A501" s="12"/>
      <c r="B501" s="12"/>
      <c r="C501" s="12"/>
      <c r="D501" s="13"/>
      <c r="E501" s="13"/>
      <c r="F501" s="14"/>
      <c r="G501" s="13"/>
      <c r="H501" s="15" t="str">
        <f aca="false">IF(OR(A501="",E501=""),"",IF(G501&lt;&gt;"",IF(A501="Incasso","Incassata","Pagata"),IF(E501&lt;$B$3,"Scaduta",IF(E501-$B$3&lt;=7,"In scadenza",IF(A501="Incasso","Da incassare","Da pagare")))))</f>
        <v/>
      </c>
      <c r="I501" s="15" t="str">
        <f aca="false">IF(OR(A501="",E501=""),"",IF(G501&lt;&gt;"",MAX(0,G501-E501),MAX(0,$B$3-E501)))</f>
        <v/>
      </c>
      <c r="J501" s="16" t="str">
        <f aca="false">IF(E501="","",DATE(YEAR(E501),MONTH(E501),1))</f>
        <v/>
      </c>
      <c r="K501" s="12"/>
    </row>
    <row r="502" customFormat="false" ht="15" hidden="false" customHeight="false" outlineLevel="0" collapsed="false">
      <c r="A502" s="12"/>
      <c r="B502" s="12"/>
      <c r="C502" s="12"/>
      <c r="D502" s="13"/>
      <c r="E502" s="13"/>
      <c r="F502" s="14"/>
      <c r="G502" s="13"/>
      <c r="H502" s="15" t="str">
        <f aca="false">IF(OR(A502="",E502=""),"",IF(G502&lt;&gt;"",IF(A502="Incasso","Incassata","Pagata"),IF(E502&lt;$B$3,"Scaduta",IF(E502-$B$3&lt;=7,"In scadenza",IF(A502="Incasso","Da incassare","Da pagare")))))</f>
        <v/>
      </c>
      <c r="I502" s="15" t="str">
        <f aca="false">IF(OR(A502="",E502=""),"",IF(G502&lt;&gt;"",MAX(0,G502-E502),MAX(0,$B$3-E502)))</f>
        <v/>
      </c>
      <c r="J502" s="16" t="str">
        <f aca="false">IF(E502="","",DATE(YEAR(E502),MONTH(E502),1))</f>
        <v/>
      </c>
      <c r="K502" s="12"/>
    </row>
    <row r="503" customFormat="false" ht="15" hidden="false" customHeight="false" outlineLevel="0" collapsed="false">
      <c r="A503" s="12"/>
      <c r="B503" s="12"/>
      <c r="C503" s="12"/>
      <c r="D503" s="13"/>
      <c r="E503" s="13"/>
      <c r="F503" s="14"/>
      <c r="G503" s="13"/>
      <c r="H503" s="15" t="str">
        <f aca="false">IF(OR(A503="",E503=""),"",IF(G503&lt;&gt;"",IF(A503="Incasso","Incassata","Pagata"),IF(E503&lt;$B$3,"Scaduta",IF(E503-$B$3&lt;=7,"In scadenza",IF(A503="Incasso","Da incassare","Da pagare")))))</f>
        <v/>
      </c>
      <c r="I503" s="15" t="str">
        <f aca="false">IF(OR(A503="",E503=""),"",IF(G503&lt;&gt;"",MAX(0,G503-E503),MAX(0,$B$3-E503)))</f>
        <v/>
      </c>
      <c r="J503" s="16" t="str">
        <f aca="false">IF(E503="","",DATE(YEAR(E503),MONTH(E503),1))</f>
        <v/>
      </c>
      <c r="K503" s="12"/>
    </row>
    <row r="504" customFormat="false" ht="15" hidden="false" customHeight="false" outlineLevel="0" collapsed="false">
      <c r="A504" s="12"/>
      <c r="B504" s="12"/>
      <c r="C504" s="12"/>
      <c r="D504" s="13"/>
      <c r="E504" s="13"/>
      <c r="F504" s="14"/>
      <c r="G504" s="13"/>
      <c r="H504" s="15" t="str">
        <f aca="false">IF(OR(A504="",E504=""),"",IF(G504&lt;&gt;"",IF(A504="Incasso","Incassata","Pagata"),IF(E504&lt;$B$3,"Scaduta",IF(E504-$B$3&lt;=7,"In scadenza",IF(A504="Incasso","Da incassare","Da pagare")))))</f>
        <v/>
      </c>
      <c r="I504" s="15" t="str">
        <f aca="false">IF(OR(A504="",E504=""),"",IF(G504&lt;&gt;"",MAX(0,G504-E504),MAX(0,$B$3-E504)))</f>
        <v/>
      </c>
      <c r="J504" s="16" t="str">
        <f aca="false">IF(E504="","",DATE(YEAR(E504),MONTH(E504),1))</f>
        <v/>
      </c>
      <c r="K504" s="12"/>
    </row>
    <row r="505" customFormat="false" ht="15" hidden="false" customHeight="false" outlineLevel="0" collapsed="false">
      <c r="A505" s="12"/>
      <c r="B505" s="12"/>
      <c r="C505" s="12"/>
      <c r="D505" s="13"/>
      <c r="E505" s="13"/>
      <c r="F505" s="14"/>
      <c r="G505" s="13"/>
      <c r="H505" s="15" t="str">
        <f aca="false">IF(OR(A505="",E505=""),"",IF(G505&lt;&gt;"",IF(A505="Incasso","Incassata","Pagata"),IF(E505&lt;$B$3,"Scaduta",IF(E505-$B$3&lt;=7,"In scadenza",IF(A505="Incasso","Da incassare","Da pagare")))))</f>
        <v/>
      </c>
      <c r="I505" s="15" t="str">
        <f aca="false">IF(OR(A505="",E505=""),"",IF(G505&lt;&gt;"",MAX(0,G505-E505),MAX(0,$B$3-E505)))</f>
        <v/>
      </c>
      <c r="J505" s="16" t="str">
        <f aca="false">IF(E505="","",DATE(YEAR(E505),MONTH(E505),1))</f>
        <v/>
      </c>
      <c r="K505" s="12"/>
    </row>
  </sheetData>
  <autoFilter ref="A5:K505"/>
  <conditionalFormatting sqref="A6:K505">
    <cfRule type="expression" priority="2" aboveAverage="0" equalAverage="0" bottom="0" percent="0" rank="0" text="" dxfId="9">
      <formula>$H6="Scaduta"</formula>
    </cfRule>
    <cfRule type="expression" priority="3" aboveAverage="0" equalAverage="0" bottom="0" percent="0" rank="0" text="" dxfId="10">
      <formula>$H6="In scadenza"</formula>
    </cfRule>
    <cfRule type="expression" priority="4" aboveAverage="0" equalAverage="0" bottom="0" percent="0" rank="0" text="" dxfId="11">
      <formula>OR($H6="Incassata",$H6="Pagata")</formula>
    </cfRule>
  </conditionalFormatting>
  <dataValidations count="3">
    <dataValidation allowBlank="true" error="Scegli Incasso o Pagamento." errorStyle="stop" errorTitle="Tipo" operator="between" showDropDown="false" showErrorMessage="false" showInputMessage="false" sqref="A6:A505" type="list">
      <formula1>"Incasso,Pagamento"</formula1>
      <formula2>0</formula2>
    </dataValidation>
    <dataValidation allowBlank="true" error="Scrivi una data, per esempio 31/12/2026." errorStyle="stop" errorTitle="Data" operator="greaterThan" showDropDown="false" showErrorMessage="false" showInputMessage="false" sqref="D6:E505 G6:G505" type="date">
      <formula1>DATE(2000,1,1)</formula1>
      <formula2>0</formula2>
    </dataValidation>
    <dataValidation allowBlank="true" error="Scrivi l'importo senza segno, IVA compresa." errorStyle="stop" errorTitle="Importo" operator="greaterThanOrEqual" showDropDown="false" showErrorMessage="false" showInputMessage="false" sqref="F6:F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7" t="s">
        <v>48</v>
      </c>
    </row>
    <row r="3" customFormat="false" ht="15" hidden="false" customHeight="false" outlineLevel="0" collapsed="false">
      <c r="A3" s="8" t="s">
        <v>49</v>
      </c>
      <c r="B3" s="17" t="n">
        <v>25000</v>
      </c>
    </row>
    <row r="4" customFormat="false" ht="15" hidden="false" customHeight="false" outlineLevel="0" collapsed="false">
      <c r="A4" s="0" t="s">
        <v>19</v>
      </c>
      <c r="B4" s="18" t="n">
        <f aca="false">Scadenzario!B3</f>
        <v>46323</v>
      </c>
    </row>
    <row r="6" customFormat="false" ht="15" hidden="false" customHeight="false" outlineLevel="0" collapsed="false">
      <c r="A6" s="19" t="s">
        <v>50</v>
      </c>
    </row>
    <row r="7" customFormat="false" ht="15" hidden="false" customHeight="false" outlineLevel="0" collapsed="false">
      <c r="A7" s="15" t="s">
        <v>51</v>
      </c>
      <c r="B7" s="20" t="n">
        <f aca="false">SUMPRODUCT((Scadenzario!$A$6:$A$505="Incasso")*(Scadenzario!$G$6:$G$505="")*(Scadenzario!$E$6:$E$505&lt;&gt;"")*Scadenzario!$F$6:$F$505)</f>
        <v>9680</v>
      </c>
    </row>
    <row r="8" customFormat="false" ht="15" hidden="false" customHeight="false" outlineLevel="0" collapsed="false">
      <c r="A8" s="21" t="s">
        <v>52</v>
      </c>
      <c r="B8" s="20" t="n">
        <f aca="false">SUMPRODUCT((Scadenzario!$A$6:$A$505="Incasso")*(Scadenzario!$H$6:$H$505="Scaduta")*Scadenzario!$F$6:$F$505)</f>
        <v>6200</v>
      </c>
    </row>
    <row r="9" customFormat="false" ht="15" hidden="false" customHeight="false" outlineLevel="0" collapsed="false">
      <c r="A9" s="15" t="s">
        <v>53</v>
      </c>
      <c r="B9" s="20" t="n">
        <f aca="false">SUMPRODUCT((Scadenzario!$A$6:$A$505="Pagamento")*(Scadenzario!$G$6:$G$505="")*(Scadenzario!$E$6:$E$505&lt;&gt;"")*Scadenzario!$F$6:$F$505)</f>
        <v>8805</v>
      </c>
    </row>
    <row r="10" customFormat="false" ht="15" hidden="false" customHeight="false" outlineLevel="0" collapsed="false">
      <c r="A10" s="21" t="s">
        <v>52</v>
      </c>
      <c r="B10" s="20" t="n">
        <f aca="false">SUMPRODUCT((Scadenzario!$A$6:$A$505="Pagamento")*(Scadenzario!$H$6:$H$505="Scaduta")*Scadenzario!$F$6:$F$505)</f>
        <v>0</v>
      </c>
    </row>
    <row r="12" customFormat="false" ht="15" hidden="false" customHeight="false" outlineLevel="0" collapsed="false">
      <c r="A12" s="19" t="s">
        <v>54</v>
      </c>
    </row>
    <row r="13" customFormat="false" ht="30" hidden="false" customHeight="true" outlineLevel="0" collapsed="false">
      <c r="A13" s="11" t="s">
        <v>55</v>
      </c>
      <c r="B13" s="11" t="s">
        <v>56</v>
      </c>
      <c r="C13" s="11" t="s">
        <v>57</v>
      </c>
      <c r="D13" s="11" t="s">
        <v>58</v>
      </c>
      <c r="E13" s="11" t="s">
        <v>59</v>
      </c>
    </row>
    <row r="14" customFormat="false" ht="15" hidden="false" customHeight="false" outlineLevel="0" collapsed="false">
      <c r="A14" s="22" t="s">
        <v>60</v>
      </c>
      <c r="B14" s="20" t="n">
        <f aca="false">B8</f>
        <v>6200</v>
      </c>
      <c r="C14" s="20" t="n">
        <f aca="false">B10</f>
        <v>0</v>
      </c>
      <c r="D14" s="20" t="n">
        <f aca="false">B14-C14</f>
        <v>6200</v>
      </c>
      <c r="E14" s="20" t="n">
        <f aca="false">$B$3+D14</f>
        <v>31200</v>
      </c>
    </row>
    <row r="15" customFormat="false" ht="15" hidden="false" customHeight="false" outlineLevel="0" collapsed="false">
      <c r="A15" s="23" t="n">
        <f aca="false">DATE(YEAR($B$4),MONTH($B$4)+0,1)</f>
        <v>46296</v>
      </c>
      <c r="B15" s="20" t="n">
        <f aca="false">SUMPRODUCT((Scadenzario!$A$6:$A$505="Incasso")*(Scadenzario!$G$6:$G$505="")*(Scadenzario!$E$6:$E$505&gt;=MAX(A15,$B$4))*(Scadenzario!$E$6:$E$505&lt;DATE(YEAR(A15),MONTH(A15)+1,1))*Scadenzario!$F$6:$F$505)</f>
        <v>0</v>
      </c>
      <c r="C15" s="20" t="n">
        <f aca="false">SUMPRODUCT((Scadenzario!$A$6:$A$505="Pagamento")*(Scadenzario!$G$6:$G$505="")*(Scadenzario!$E$6:$E$505&gt;=MAX(A15,$B$4))*(Scadenzario!$E$6:$E$505&lt;DATE(YEAR(A15),MONTH(A15)+1,1))*Scadenzario!$F$6:$F$505)</f>
        <v>1800</v>
      </c>
      <c r="D15" s="20" t="n">
        <f aca="false">B15-C15</f>
        <v>-1800</v>
      </c>
      <c r="E15" s="20" t="n">
        <f aca="false">E14+D15</f>
        <v>29400</v>
      </c>
    </row>
    <row r="16" customFormat="false" ht="15" hidden="false" customHeight="false" outlineLevel="0" collapsed="false">
      <c r="A16" s="23" t="n">
        <f aca="false">DATE(YEAR($B$4),MONTH($B$4)+1,1)</f>
        <v>46327</v>
      </c>
      <c r="B16" s="20" t="n">
        <f aca="false">SUMPRODUCT((Scadenzario!$A$6:$A$505="Incasso")*(Scadenzario!$G$6:$G$505="")*(Scadenzario!$E$6:$E$505&gt;=MAX(A16,$B$4))*(Scadenzario!$E$6:$E$505&lt;DATE(YEAR(A16),MONTH(A16)+1,1))*Scadenzario!$F$6:$F$505)</f>
        <v>3480</v>
      </c>
      <c r="C16" s="20" t="n">
        <f aca="false">SUMPRODUCT((Scadenzario!$A$6:$A$505="Pagamento")*(Scadenzario!$G$6:$G$505="")*(Scadenzario!$E$6:$E$505&gt;=MAX(A16,$B$4))*(Scadenzario!$E$6:$E$505&lt;DATE(YEAR(A16),MONTH(A16)+1,1))*Scadenzario!$F$6:$F$505)</f>
        <v>7005</v>
      </c>
      <c r="D16" s="20" t="n">
        <f aca="false">B16-C16</f>
        <v>-3525</v>
      </c>
      <c r="E16" s="20" t="n">
        <f aca="false">E15+D16</f>
        <v>25875</v>
      </c>
    </row>
    <row r="17" customFormat="false" ht="15" hidden="false" customHeight="false" outlineLevel="0" collapsed="false">
      <c r="A17" s="23" t="n">
        <f aca="false">DATE(YEAR($B$4),MONTH($B$4)+2,1)</f>
        <v>46357</v>
      </c>
      <c r="B17" s="20" t="n">
        <f aca="false">SUMPRODUCT((Scadenzario!$A$6:$A$505="Incasso")*(Scadenzario!$G$6:$G$505="")*(Scadenzario!$E$6:$E$505&gt;=MAX(A17,$B$4))*(Scadenzario!$E$6:$E$505&lt;DATE(YEAR(A17),MONTH(A17)+1,1))*Scadenzario!$F$6:$F$505)</f>
        <v>0</v>
      </c>
      <c r="C17" s="20" t="n">
        <f aca="false">SUMPRODUCT((Scadenzario!$A$6:$A$505="Pagamento")*(Scadenzario!$G$6:$G$505="")*(Scadenzario!$E$6:$E$505&gt;=MAX(A17,$B$4))*(Scadenzario!$E$6:$E$505&lt;DATE(YEAR(A17),MONTH(A17)+1,1))*Scadenzario!$F$6:$F$505)</f>
        <v>0</v>
      </c>
      <c r="D17" s="20" t="n">
        <f aca="false">B17-C17</f>
        <v>0</v>
      </c>
      <c r="E17" s="20" t="n">
        <f aca="false">E16+D17</f>
        <v>25875</v>
      </c>
    </row>
    <row r="18" customFormat="false" ht="15" hidden="false" customHeight="false" outlineLevel="0" collapsed="false">
      <c r="A18" s="23" t="n">
        <f aca="false">DATE(YEAR($B$4),MONTH($B$4)+3,1)</f>
        <v>46388</v>
      </c>
      <c r="B18" s="20" t="n">
        <f aca="false">SUMPRODUCT((Scadenzario!$A$6:$A$505="Incasso")*(Scadenzario!$G$6:$G$505="")*(Scadenzario!$E$6:$E$505&gt;=MAX(A18,$B$4))*(Scadenzario!$E$6:$E$505&lt;DATE(YEAR(A18),MONTH(A18)+1,1))*Scadenzario!$F$6:$F$505)</f>
        <v>0</v>
      </c>
      <c r="C18" s="20" t="n">
        <f aca="false">SUMPRODUCT((Scadenzario!$A$6:$A$505="Pagamento")*(Scadenzario!$G$6:$G$505="")*(Scadenzario!$E$6:$E$505&gt;=MAX(A18,$B$4))*(Scadenzario!$E$6:$E$505&lt;DATE(YEAR(A18),MONTH(A18)+1,1))*Scadenzario!$F$6:$F$505)</f>
        <v>0</v>
      </c>
      <c r="D18" s="20" t="n">
        <f aca="false">B18-C18</f>
        <v>0</v>
      </c>
      <c r="E18" s="20" t="n">
        <f aca="false">E17+D18</f>
        <v>25875</v>
      </c>
    </row>
    <row r="19" customFormat="false" ht="15" hidden="false" customHeight="false" outlineLevel="0" collapsed="false">
      <c r="A19" s="23" t="n">
        <f aca="false">DATE(YEAR($B$4),MONTH($B$4)+4,1)</f>
        <v>46419</v>
      </c>
      <c r="B19" s="20" t="n">
        <f aca="false">SUMPRODUCT((Scadenzario!$A$6:$A$505="Incasso")*(Scadenzario!$G$6:$G$505="")*(Scadenzario!$E$6:$E$505&gt;=MAX(A19,$B$4))*(Scadenzario!$E$6:$E$505&lt;DATE(YEAR(A19),MONTH(A19)+1,1))*Scadenzario!$F$6:$F$505)</f>
        <v>0</v>
      </c>
      <c r="C19" s="20" t="n">
        <f aca="false">SUMPRODUCT((Scadenzario!$A$6:$A$505="Pagamento")*(Scadenzario!$G$6:$G$505="")*(Scadenzario!$E$6:$E$505&gt;=MAX(A19,$B$4))*(Scadenzario!$E$6:$E$505&lt;DATE(YEAR(A19),MONTH(A19)+1,1))*Scadenzario!$F$6:$F$505)</f>
        <v>0</v>
      </c>
      <c r="D19" s="20" t="n">
        <f aca="false">B19-C19</f>
        <v>0</v>
      </c>
      <c r="E19" s="20" t="n">
        <f aca="false">E18+D19</f>
        <v>25875</v>
      </c>
    </row>
    <row r="20" customFormat="false" ht="15" hidden="false" customHeight="false" outlineLevel="0" collapsed="false">
      <c r="A20" s="23" t="n">
        <f aca="false">DATE(YEAR($B$4),MONTH($B$4)+5,1)</f>
        <v>46447</v>
      </c>
      <c r="B20" s="20" t="n">
        <f aca="false">SUMPRODUCT((Scadenzario!$A$6:$A$505="Incasso")*(Scadenzario!$G$6:$G$505="")*(Scadenzario!$E$6:$E$505&gt;=MAX(A20,$B$4))*(Scadenzario!$E$6:$E$505&lt;DATE(YEAR(A20),MONTH(A20)+1,1))*Scadenzario!$F$6:$F$505)</f>
        <v>0</v>
      </c>
      <c r="C20" s="20" t="n">
        <f aca="false">SUMPRODUCT((Scadenzario!$A$6:$A$505="Pagamento")*(Scadenzario!$G$6:$G$505="")*(Scadenzario!$E$6:$E$505&gt;=MAX(A20,$B$4))*(Scadenzario!$E$6:$E$505&lt;DATE(YEAR(A20),MONTH(A20)+1,1))*Scadenzario!$F$6:$F$505)</f>
        <v>0</v>
      </c>
      <c r="D20" s="20" t="n">
        <f aca="false">B20-C20</f>
        <v>0</v>
      </c>
      <c r="E20" s="20" t="n">
        <f aca="false">E19+D20</f>
        <v>25875</v>
      </c>
    </row>
    <row r="21" customFormat="false" ht="15" hidden="false" customHeight="false" outlineLevel="0" collapsed="false">
      <c r="A21" s="23" t="n">
        <f aca="false">DATE(YEAR($B$4),MONTH($B$4)+6,1)</f>
        <v>46478</v>
      </c>
      <c r="B21" s="20" t="n">
        <f aca="false">SUMPRODUCT((Scadenzario!$A$6:$A$505="Incasso")*(Scadenzario!$G$6:$G$505="")*(Scadenzario!$E$6:$E$505&gt;=MAX(A21,$B$4))*(Scadenzario!$E$6:$E$505&lt;DATE(YEAR(A21),MONTH(A21)+1,1))*Scadenzario!$F$6:$F$505)</f>
        <v>0</v>
      </c>
      <c r="C21" s="20" t="n">
        <f aca="false">SUMPRODUCT((Scadenzario!$A$6:$A$505="Pagamento")*(Scadenzario!$G$6:$G$505="")*(Scadenzario!$E$6:$E$505&gt;=MAX(A21,$B$4))*(Scadenzario!$E$6:$E$505&lt;DATE(YEAR(A21),MONTH(A21)+1,1))*Scadenzario!$F$6:$F$505)</f>
        <v>0</v>
      </c>
      <c r="D21" s="20" t="n">
        <f aca="false">B21-C21</f>
        <v>0</v>
      </c>
      <c r="E21" s="20" t="n">
        <f aca="false">E20+D21</f>
        <v>25875</v>
      </c>
    </row>
    <row r="22" customFormat="false" ht="15" hidden="false" customHeight="false" outlineLevel="0" collapsed="false">
      <c r="A22" s="23" t="n">
        <f aca="false">DATE(YEAR($B$4),MONTH($B$4)+7,1)</f>
        <v>46508</v>
      </c>
      <c r="B22" s="20" t="n">
        <f aca="false">SUMPRODUCT((Scadenzario!$A$6:$A$505="Incasso")*(Scadenzario!$G$6:$G$505="")*(Scadenzario!$E$6:$E$505&gt;=MAX(A22,$B$4))*(Scadenzario!$E$6:$E$505&lt;DATE(YEAR(A22),MONTH(A22)+1,1))*Scadenzario!$F$6:$F$505)</f>
        <v>0</v>
      </c>
      <c r="C22" s="20" t="n">
        <f aca="false">SUMPRODUCT((Scadenzario!$A$6:$A$505="Pagamento")*(Scadenzario!$G$6:$G$505="")*(Scadenzario!$E$6:$E$505&gt;=MAX(A22,$B$4))*(Scadenzario!$E$6:$E$505&lt;DATE(YEAR(A22),MONTH(A22)+1,1))*Scadenzario!$F$6:$F$505)</f>
        <v>0</v>
      </c>
      <c r="D22" s="20" t="n">
        <f aca="false">B22-C22</f>
        <v>0</v>
      </c>
      <c r="E22" s="20" t="n">
        <f aca="false">E21+D22</f>
        <v>25875</v>
      </c>
    </row>
    <row r="23" customFormat="false" ht="15" hidden="false" customHeight="false" outlineLevel="0" collapsed="false">
      <c r="A23" s="23" t="n">
        <f aca="false">DATE(YEAR($B$4),MONTH($B$4)+8,1)</f>
        <v>46539</v>
      </c>
      <c r="B23" s="20" t="n">
        <f aca="false">SUMPRODUCT((Scadenzario!$A$6:$A$505="Incasso")*(Scadenzario!$G$6:$G$505="")*(Scadenzario!$E$6:$E$505&gt;=MAX(A23,$B$4))*(Scadenzario!$E$6:$E$505&lt;DATE(YEAR(A23),MONTH(A23)+1,1))*Scadenzario!$F$6:$F$505)</f>
        <v>0</v>
      </c>
      <c r="C23" s="20" t="n">
        <f aca="false">SUMPRODUCT((Scadenzario!$A$6:$A$505="Pagamento")*(Scadenzario!$G$6:$G$505="")*(Scadenzario!$E$6:$E$505&gt;=MAX(A23,$B$4))*(Scadenzario!$E$6:$E$505&lt;DATE(YEAR(A23),MONTH(A23)+1,1))*Scadenzario!$F$6:$F$505)</f>
        <v>0</v>
      </c>
      <c r="D23" s="20" t="n">
        <f aca="false">B23-C23</f>
        <v>0</v>
      </c>
      <c r="E23" s="20" t="n">
        <f aca="false">E22+D23</f>
        <v>25875</v>
      </c>
    </row>
    <row r="24" customFormat="false" ht="15" hidden="false" customHeight="false" outlineLevel="0" collapsed="false">
      <c r="A24" s="23" t="n">
        <f aca="false">DATE(YEAR($B$4),MONTH($B$4)+9,1)</f>
        <v>46569</v>
      </c>
      <c r="B24" s="20" t="n">
        <f aca="false">SUMPRODUCT((Scadenzario!$A$6:$A$505="Incasso")*(Scadenzario!$G$6:$G$505="")*(Scadenzario!$E$6:$E$505&gt;=MAX(A24,$B$4))*(Scadenzario!$E$6:$E$505&lt;DATE(YEAR(A24),MONTH(A24)+1,1))*Scadenzario!$F$6:$F$505)</f>
        <v>0</v>
      </c>
      <c r="C24" s="20" t="n">
        <f aca="false">SUMPRODUCT((Scadenzario!$A$6:$A$505="Pagamento")*(Scadenzario!$G$6:$G$505="")*(Scadenzario!$E$6:$E$505&gt;=MAX(A24,$B$4))*(Scadenzario!$E$6:$E$505&lt;DATE(YEAR(A24),MONTH(A24)+1,1))*Scadenzario!$F$6:$F$505)</f>
        <v>0</v>
      </c>
      <c r="D24" s="20" t="n">
        <f aca="false">B24-C24</f>
        <v>0</v>
      </c>
      <c r="E24" s="20" t="n">
        <f aca="false">E23+D24</f>
        <v>25875</v>
      </c>
    </row>
    <row r="25" customFormat="false" ht="15" hidden="false" customHeight="false" outlineLevel="0" collapsed="false">
      <c r="A25" s="23" t="n">
        <f aca="false">DATE(YEAR($B$4),MONTH($B$4)+10,1)</f>
        <v>46600</v>
      </c>
      <c r="B25" s="20" t="n">
        <f aca="false">SUMPRODUCT((Scadenzario!$A$6:$A$505="Incasso")*(Scadenzario!$G$6:$G$505="")*(Scadenzario!$E$6:$E$505&gt;=MAX(A25,$B$4))*(Scadenzario!$E$6:$E$505&lt;DATE(YEAR(A25),MONTH(A25)+1,1))*Scadenzario!$F$6:$F$505)</f>
        <v>0</v>
      </c>
      <c r="C25" s="20" t="n">
        <f aca="false">SUMPRODUCT((Scadenzario!$A$6:$A$505="Pagamento")*(Scadenzario!$G$6:$G$505="")*(Scadenzario!$E$6:$E$505&gt;=MAX(A25,$B$4))*(Scadenzario!$E$6:$E$505&lt;DATE(YEAR(A25),MONTH(A25)+1,1))*Scadenzario!$F$6:$F$505)</f>
        <v>0</v>
      </c>
      <c r="D25" s="20" t="n">
        <f aca="false">B25-C25</f>
        <v>0</v>
      </c>
      <c r="E25" s="20" t="n">
        <f aca="false">E24+D25</f>
        <v>25875</v>
      </c>
    </row>
    <row r="26" customFormat="false" ht="15" hidden="false" customHeight="false" outlineLevel="0" collapsed="false">
      <c r="A26" s="23" t="n">
        <f aca="false">DATE(YEAR($B$4),MONTH($B$4)+11,1)</f>
        <v>46631</v>
      </c>
      <c r="B26" s="20" t="n">
        <f aca="false">SUMPRODUCT((Scadenzario!$A$6:$A$505="Incasso")*(Scadenzario!$G$6:$G$505="")*(Scadenzario!$E$6:$E$505&gt;=MAX(A26,$B$4))*(Scadenzario!$E$6:$E$505&lt;DATE(YEAR(A26),MONTH(A26)+1,1))*Scadenzario!$F$6:$F$505)</f>
        <v>0</v>
      </c>
      <c r="C26" s="20" t="n">
        <f aca="false">SUMPRODUCT((Scadenzario!$A$6:$A$505="Pagamento")*(Scadenzario!$G$6:$G$505="")*(Scadenzario!$E$6:$E$505&gt;=MAX(A26,$B$4))*(Scadenzario!$E$6:$E$505&lt;DATE(YEAR(A26),MONTH(A26)+1,1))*Scadenzario!$F$6:$F$505)</f>
        <v>0</v>
      </c>
      <c r="D26" s="20" t="n">
        <f aca="false">B26-C26</f>
        <v>0</v>
      </c>
      <c r="E26" s="20" t="n">
        <f aca="false">E25+D26</f>
        <v>25875</v>
      </c>
    </row>
    <row r="28" customFormat="false" ht="15" hidden="false" customHeight="true" outlineLevel="0" collapsed="false">
      <c r="A28" s="24" t="s">
        <v>61</v>
      </c>
      <c r="B28" s="24"/>
      <c r="C28" s="24"/>
      <c r="D28" s="24"/>
      <c r="E28" s="24"/>
    </row>
    <row r="29" customFormat="false" ht="15" hidden="false" customHeight="false" outlineLevel="0" collapsed="false">
      <c r="A29" s="24"/>
      <c r="B29" s="24"/>
      <c r="C29" s="24"/>
      <c r="D29" s="24"/>
      <c r="E29" s="24"/>
    </row>
  </sheetData>
  <mergeCells count="1">
    <mergeCell ref="A28:E29"/>
  </mergeCells>
  <conditionalFormatting sqref="E14:E26">
    <cfRule type="expression" priority="2" aboveAverage="0" equalAverage="0" bottom="0" percent="0" rank="0" text="" dxfId="12">
      <formula>E14&lt;0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2026-10-28T11:07:44Z</dcterms:created>
  <dc:creator>Contifex</dc:creator>
  <dc:description/>
  <dc:language>en-US</dc:language>
  <cp:lastModifiedBy/>
  <dcterms:modified xsi:type="dcterms:W3CDTF">2026-10-28T11:07:44Z</dcterms:modified>
  <cp:revision>0</cp:revision>
  <dc:subject/>
  <dc:title>Scadenzario di incassi e pagamenti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